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xl/tables/table6.xml" ContentType="application/vnd.openxmlformats-officedocument.spreadsheetml.table+xml"/>
  <Override PartName="/xl/tables/table7.xml" ContentType="application/vnd.openxmlformats-officedocument.spreadsheetml.table+xml"/>
  <Override PartName="/xl/tables/table8.xml" ContentType="application/vnd.openxmlformats-officedocument.spreadsheetml.table+xml"/>
  <Override PartName="/xl/tables/table9.xml" ContentType="application/vnd.openxmlformats-officedocument.spreadsheetml.table+xml"/>
  <Override PartName="/xl/tables/table10.xml" ContentType="application/vnd.openxmlformats-officedocument.spreadsheetml.table+xml"/>
  <Override PartName="/xl/tables/table11.xml" ContentType="application/vnd.openxmlformats-officedocument.spreadsheetml.table+xml"/>
  <Override PartName="/xl/tables/table12.xml" ContentType="application/vnd.openxmlformats-officedocument.spreadsheetml.table+xml"/>
  <Override PartName="/xl/tables/table13.xml" ContentType="application/vnd.openxmlformats-officedocument.spreadsheetml.table+xml"/>
  <Override PartName="/xl/tables/table14.xml" ContentType="application/vnd.openxmlformats-officedocument.spreadsheetml.table+xml"/>
  <Override PartName="/xl/tables/table15.xml" ContentType="application/vnd.openxmlformats-officedocument.spreadsheetml.table+xml"/>
  <Override PartName="/xl/tables/table16.xml" ContentType="application/vnd.openxmlformats-officedocument.spreadsheetml.table+xml"/>
  <Override PartName="/xl/tables/table17.xml" ContentType="application/vnd.openxmlformats-officedocument.spreadsheetml.table+xml"/>
  <Override PartName="/xl/tables/table18.xml" ContentType="application/vnd.openxmlformats-officedocument.spreadsheetml.table+xml"/>
  <Override PartName="/xl/tables/table19.xml" ContentType="application/vnd.openxmlformats-officedocument.spreadsheetml.table+xml"/>
  <Override PartName="/xl/tables/table20.xml" ContentType="application/vnd.openxmlformats-officedocument.spreadsheetml.table+xml"/>
  <Override PartName="/xl/tables/table21.xml" ContentType="application/vnd.openxmlformats-officedocument.spreadsheetml.table+xml"/>
  <Override PartName="/xl/tables/table22.xml" ContentType="application/vnd.openxmlformats-officedocument.spreadsheetml.table+xml"/>
  <Override PartName="/xl/tables/table23.xml" ContentType="application/vnd.openxmlformats-officedocument.spreadsheetml.table+xml"/>
  <Override PartName="/xl/tables/table24.xml" ContentType="application/vnd.openxmlformats-officedocument.spreadsheetml.table+xml"/>
  <Override PartName="/xl/tables/table25.xml" ContentType="application/vnd.openxmlformats-officedocument.spreadsheetml.table+xml"/>
  <Override PartName="/xl/tables/table26.xml" ContentType="application/vnd.openxmlformats-officedocument.spreadsheetml.table+xml"/>
  <Override PartName="/xl/tables/table27.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8417"/>
  <workbookPr filterPrivacy="1" defaultThemeVersion="124226"/>
  <xr:revisionPtr revIDLastSave="0" documentId="8_{19D30490-D673-4192-9A7B-72F0A7CC8C5F}" xr6:coauthVersionLast="47" xr6:coauthVersionMax="47" xr10:uidLastSave="{00000000-0000-0000-0000-000000000000}"/>
  <bookViews>
    <workbookView xWindow="0" yWindow="0" windowWidth="24000" windowHeight="9405" tabRatio="954" firstSheet="21" activeTab="24" xr2:uid="{00000000-000D-0000-FFFF-FFFF00000000}"/>
  </bookViews>
  <sheets>
    <sheet name="Memmap of WS433-CL V2.0" sheetId="15" r:id="rId1"/>
    <sheet name="26.LEC K1" sheetId="77" r:id="rId2"/>
    <sheet name="12.SMT07" sheetId="74" r:id="rId3"/>
    <sheet name="17.PH100" sheetId="71" r:id="rId4"/>
    <sheet name="19.PPCT" sheetId="70" r:id="rId5"/>
    <sheet name="18.NH3" sheetId="68" r:id="rId6"/>
    <sheet name="Memmap of WS433-TCT" sheetId="78" state="hidden" r:id="rId7"/>
    <sheet name="12.SMT01" sheetId="73" r:id="rId8"/>
    <sheet name="24.CO2" sheetId="67" r:id="rId9"/>
    <sheet name="16.V1A" sheetId="66" r:id="rId10"/>
    <sheet name="14.ULA &amp; ULB &amp; ULC" sheetId="65" r:id="rId11"/>
    <sheet name="1.ATE" sheetId="51" r:id="rId12"/>
    <sheet name="21.PT100" sheetId="64" r:id="rId13"/>
    <sheet name="2.ATH" sheetId="53" r:id="rId14"/>
    <sheet name="3.ADP" sheetId="54" r:id="rId15"/>
    <sheet name="4.PPS" sheetId="55" r:id="rId16"/>
    <sheet name="8.ALS" sheetId="61" r:id="rId17"/>
    <sheet name="5.AC" sheetId="50" r:id="rId18"/>
    <sheet name="7.DI and Status" sheetId="56" r:id="rId19"/>
    <sheet name="6.DI and Counter" sheetId="57" r:id="rId20"/>
    <sheet name="10.RL" sheetId="59" r:id="rId21"/>
    <sheet name="9.Oxy" sheetId="79" r:id="rId22"/>
    <sheet name="9.AI" sheetId="58" r:id="rId23"/>
    <sheet name="Memmap of WS433-CAPSM v6.0" sheetId="75" state="hidden" r:id="rId24"/>
    <sheet name="11.CAPSM v7.0" sheetId="60" r:id="rId25"/>
    <sheet name="Memmap of WS433-GYRO v6.0" sheetId="76" state="hidden" r:id="rId26"/>
    <sheet name="Memmap of 1-wire" sheetId="63" state="hidden" r:id="rId27"/>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C12" i="60" l="1"/>
  <c r="H47" i="79"/>
  <c r="H46" i="79"/>
  <c r="H45" i="79"/>
  <c r="H44" i="79"/>
  <c r="H43" i="79"/>
  <c r="H42" i="79"/>
  <c r="H41" i="79"/>
  <c r="H40" i="79"/>
  <c r="H39" i="79"/>
  <c r="H38" i="79"/>
  <c r="H37" i="79"/>
  <c r="H36" i="79"/>
  <c r="H35" i="79"/>
  <c r="H34" i="79"/>
  <c r="H33" i="79"/>
  <c r="H32" i="79"/>
  <c r="H31" i="79"/>
  <c r="H30" i="79"/>
  <c r="H29" i="79"/>
  <c r="H28" i="79"/>
  <c r="H27" i="79"/>
  <c r="H26" i="79"/>
  <c r="H25" i="79"/>
  <c r="C25" i="79"/>
  <c r="B25" i="79"/>
  <c r="H24" i="79"/>
  <c r="C24" i="79"/>
  <c r="H23" i="79"/>
  <c r="C23" i="79"/>
  <c r="C22" i="79"/>
  <c r="D22" i="79" s="1"/>
  <c r="H21" i="79"/>
  <c r="H20" i="79"/>
  <c r="H19" i="79"/>
  <c r="H18" i="79"/>
  <c r="H17" i="79"/>
  <c r="H16" i="79"/>
  <c r="H15" i="79"/>
  <c r="H14" i="79"/>
  <c r="H13" i="79"/>
  <c r="H12" i="79"/>
  <c r="H11" i="79"/>
  <c r="H10" i="79"/>
  <c r="H9" i="79"/>
  <c r="C9" i="79"/>
  <c r="C10" i="79" s="1"/>
  <c r="B23" i="79" l="1"/>
  <c r="D23" i="79"/>
  <c r="B24" i="79"/>
  <c r="D24" i="79"/>
  <c r="C26" i="79"/>
  <c r="D25" i="79"/>
  <c r="B26" i="79"/>
  <c r="C27" i="79"/>
  <c r="D26" i="79"/>
  <c r="D10" i="79"/>
  <c r="C11" i="79"/>
  <c r="B9" i="79"/>
  <c r="B10" i="79" s="1"/>
  <c r="B11" i="79" s="1"/>
  <c r="B12" i="79" s="1"/>
  <c r="B13" i="79" s="1"/>
  <c r="D9" i="79"/>
  <c r="B22" i="79"/>
  <c r="H41" i="74"/>
  <c r="C12" i="79" l="1"/>
  <c r="D11" i="79"/>
  <c r="C28" i="79"/>
  <c r="D27" i="79"/>
  <c r="B27" i="79"/>
  <c r="H43" i="78"/>
  <c r="H42" i="78"/>
  <c r="H41" i="78"/>
  <c r="H40" i="78"/>
  <c r="H39" i="78"/>
  <c r="H38" i="78"/>
  <c r="H37" i="78"/>
  <c r="H36" i="78"/>
  <c r="H35" i="78"/>
  <c r="H34" i="78"/>
  <c r="H33" i="78"/>
  <c r="H32" i="78"/>
  <c r="H31" i="78"/>
  <c r="H30" i="78"/>
  <c r="H29" i="78"/>
  <c r="H28" i="78"/>
  <c r="H27" i="78"/>
  <c r="H26" i="78"/>
  <c r="H25" i="78"/>
  <c r="C25" i="78"/>
  <c r="H24" i="78"/>
  <c r="C24" i="78"/>
  <c r="H23" i="78"/>
  <c r="C23" i="78"/>
  <c r="D23" i="78" s="1"/>
  <c r="C22" i="78"/>
  <c r="D22" i="78" s="1"/>
  <c r="H21" i="78"/>
  <c r="H20" i="78"/>
  <c r="H19" i="78"/>
  <c r="H18" i="78"/>
  <c r="H17" i="78"/>
  <c r="H16" i="78"/>
  <c r="H15" i="78"/>
  <c r="H14" i="78"/>
  <c r="H13" i="78"/>
  <c r="H12" i="78"/>
  <c r="H11" i="78"/>
  <c r="H10" i="78"/>
  <c r="H9" i="78"/>
  <c r="C9" i="78"/>
  <c r="H47" i="77"/>
  <c r="H46" i="77"/>
  <c r="H45" i="77"/>
  <c r="H44" i="77"/>
  <c r="H43" i="77"/>
  <c r="H42" i="77"/>
  <c r="H41" i="77"/>
  <c r="H40" i="77"/>
  <c r="H39" i="77"/>
  <c r="H38" i="77"/>
  <c r="H37" i="77"/>
  <c r="H36" i="77"/>
  <c r="H35" i="77"/>
  <c r="H34" i="77"/>
  <c r="H33" i="77"/>
  <c r="H32" i="77"/>
  <c r="H31" i="77"/>
  <c r="H30" i="77"/>
  <c r="H29" i="77"/>
  <c r="H28" i="77"/>
  <c r="H27" i="77"/>
  <c r="H26" i="77"/>
  <c r="H25" i="77"/>
  <c r="C25" i="77"/>
  <c r="H24" i="77"/>
  <c r="C24" i="77"/>
  <c r="H23" i="77"/>
  <c r="C23" i="77"/>
  <c r="C22" i="77"/>
  <c r="H21" i="77"/>
  <c r="H20" i="77"/>
  <c r="H19" i="77"/>
  <c r="H18" i="77"/>
  <c r="H17" i="77"/>
  <c r="H16" i="77"/>
  <c r="H15" i="77"/>
  <c r="H14" i="77"/>
  <c r="H13" i="77"/>
  <c r="H12" i="77"/>
  <c r="H11" i="77"/>
  <c r="H10" i="77"/>
  <c r="H9" i="77"/>
  <c r="C9" i="77"/>
  <c r="B23" i="77" l="1"/>
  <c r="D23" i="77"/>
  <c r="B24" i="77"/>
  <c r="D24" i="77"/>
  <c r="C26" i="77"/>
  <c r="C27" i="77" s="1"/>
  <c r="C28" i="77" s="1"/>
  <c r="C29" i="77" s="1"/>
  <c r="C30" i="77" s="1"/>
  <c r="D25" i="77"/>
  <c r="B24" i="78"/>
  <c r="D24" i="78"/>
  <c r="C26" i="78"/>
  <c r="D25" i="78"/>
  <c r="C13" i="79"/>
  <c r="D12" i="79"/>
  <c r="C29" i="79"/>
  <c r="D28" i="79"/>
  <c r="B28" i="79"/>
  <c r="B25" i="77"/>
  <c r="B25" i="78"/>
  <c r="B23" i="78"/>
  <c r="D9" i="78"/>
  <c r="B9" i="78"/>
  <c r="C10" i="78"/>
  <c r="C27" i="78"/>
  <c r="D26" i="78"/>
  <c r="B26" i="78"/>
  <c r="B22" i="78"/>
  <c r="D9" i="77"/>
  <c r="B9" i="77"/>
  <c r="B10" i="77" s="1"/>
  <c r="C10" i="77"/>
  <c r="D22" i="77"/>
  <c r="B22" i="77"/>
  <c r="C31" i="77"/>
  <c r="D30" i="77"/>
  <c r="B30" i="77"/>
  <c r="D26" i="77"/>
  <c r="B27" i="77"/>
  <c r="D28" i="77"/>
  <c r="B29" i="77"/>
  <c r="B26" i="77"/>
  <c r="D27" i="77"/>
  <c r="B28" i="77"/>
  <c r="D29" i="77"/>
  <c r="H40" i="76"/>
  <c r="H39" i="76"/>
  <c r="H38" i="76"/>
  <c r="H37" i="76"/>
  <c r="H36" i="76"/>
  <c r="H35" i="76"/>
  <c r="H34" i="76"/>
  <c r="H33" i="76"/>
  <c r="H32" i="76"/>
  <c r="H31" i="76"/>
  <c r="H30" i="76"/>
  <c r="H29" i="76"/>
  <c r="H28" i="76"/>
  <c r="H27" i="76"/>
  <c r="H26" i="76"/>
  <c r="H25" i="76"/>
  <c r="H24" i="76"/>
  <c r="H23" i="76"/>
  <c r="H22" i="76"/>
  <c r="H21" i="76"/>
  <c r="H20" i="76"/>
  <c r="H19" i="76"/>
  <c r="H18" i="76"/>
  <c r="C18" i="76"/>
  <c r="D18" i="76" s="1"/>
  <c r="H17" i="76"/>
  <c r="C17" i="76"/>
  <c r="D17" i="76" s="1"/>
  <c r="H16" i="76"/>
  <c r="C16" i="76"/>
  <c r="D16" i="76" s="1"/>
  <c r="C15" i="76"/>
  <c r="D15" i="76" s="1"/>
  <c r="H13" i="76"/>
  <c r="H12" i="76"/>
  <c r="H11" i="76"/>
  <c r="H10" i="76"/>
  <c r="H9" i="76"/>
  <c r="C9" i="76"/>
  <c r="C10" i="76" s="1"/>
  <c r="C11" i="76" s="1"/>
  <c r="C12" i="76" s="1"/>
  <c r="C13" i="76" s="1"/>
  <c r="H47" i="75"/>
  <c r="H46" i="75"/>
  <c r="H45" i="75"/>
  <c r="H44" i="75"/>
  <c r="H43" i="75"/>
  <c r="H42" i="75"/>
  <c r="H41" i="75"/>
  <c r="H40" i="75"/>
  <c r="H39" i="75"/>
  <c r="H38" i="75"/>
  <c r="H37" i="75"/>
  <c r="H36" i="75"/>
  <c r="H35" i="75"/>
  <c r="H34" i="75"/>
  <c r="H33" i="75"/>
  <c r="H32" i="75"/>
  <c r="H31" i="75"/>
  <c r="H30" i="75"/>
  <c r="H29" i="75"/>
  <c r="H28" i="75"/>
  <c r="H27" i="75"/>
  <c r="H26" i="75"/>
  <c r="H25" i="75"/>
  <c r="C25" i="75"/>
  <c r="C26" i="75" s="1"/>
  <c r="B25" i="75"/>
  <c r="H24" i="75"/>
  <c r="C24" i="75"/>
  <c r="D24" i="75" s="1"/>
  <c r="H23" i="75"/>
  <c r="C23" i="75"/>
  <c r="D23" i="75" s="1"/>
  <c r="B23" i="75"/>
  <c r="C22" i="75"/>
  <c r="D22" i="75" s="1"/>
  <c r="H21" i="75"/>
  <c r="H20" i="75"/>
  <c r="H19" i="75"/>
  <c r="H18" i="75"/>
  <c r="H17" i="75"/>
  <c r="H16" i="75"/>
  <c r="H15" i="75"/>
  <c r="H14" i="75"/>
  <c r="H13" i="75"/>
  <c r="H12" i="75"/>
  <c r="H11" i="75"/>
  <c r="H10" i="75"/>
  <c r="H9" i="75"/>
  <c r="C9" i="75"/>
  <c r="D9" i="75" s="1"/>
  <c r="C14" i="79" l="1"/>
  <c r="D13" i="79"/>
  <c r="B29" i="79"/>
  <c r="C30" i="79"/>
  <c r="D29" i="79"/>
  <c r="B24" i="75"/>
  <c r="D25" i="75"/>
  <c r="C28" i="78"/>
  <c r="D27" i="78"/>
  <c r="B27" i="78"/>
  <c r="D10" i="78"/>
  <c r="B10" i="78"/>
  <c r="C11" i="78"/>
  <c r="D10" i="77"/>
  <c r="C11" i="77"/>
  <c r="C32" i="77"/>
  <c r="D31" i="77"/>
  <c r="B31" i="77"/>
  <c r="B9" i="76"/>
  <c r="B10" i="76" s="1"/>
  <c r="D9" i="76"/>
  <c r="B15" i="76"/>
  <c r="D10" i="76"/>
  <c r="D11" i="76"/>
  <c r="B11" i="76"/>
  <c r="B12" i="76" s="1"/>
  <c r="D12" i="76"/>
  <c r="C19" i="76"/>
  <c r="B16" i="76"/>
  <c r="B17" i="76"/>
  <c r="B18" i="76"/>
  <c r="C27" i="75"/>
  <c r="D26" i="75"/>
  <c r="B26" i="75"/>
  <c r="C10" i="75"/>
  <c r="C11" i="75" s="1"/>
  <c r="C12" i="75" s="1"/>
  <c r="B9" i="75"/>
  <c r="B10" i="75" s="1"/>
  <c r="B22" i="75"/>
  <c r="H47" i="74"/>
  <c r="H46" i="74"/>
  <c r="H45" i="74"/>
  <c r="H44" i="74"/>
  <c r="H43" i="74"/>
  <c r="H42" i="74"/>
  <c r="H40" i="74"/>
  <c r="H39" i="74"/>
  <c r="H38" i="74"/>
  <c r="H37" i="74"/>
  <c r="H36" i="74"/>
  <c r="H35" i="74"/>
  <c r="H34" i="74"/>
  <c r="H33" i="74"/>
  <c r="H32" i="74"/>
  <c r="H31" i="74"/>
  <c r="H30" i="74"/>
  <c r="H29" i="74"/>
  <c r="H28" i="74"/>
  <c r="H27" i="74"/>
  <c r="H26" i="74"/>
  <c r="H25" i="74"/>
  <c r="C25" i="74"/>
  <c r="D25" i="74" s="1"/>
  <c r="H24" i="74"/>
  <c r="C24" i="74"/>
  <c r="D24" i="74" s="1"/>
  <c r="H23" i="74"/>
  <c r="C23" i="74"/>
  <c r="D23" i="74" s="1"/>
  <c r="C22" i="74"/>
  <c r="D22" i="74" s="1"/>
  <c r="H21" i="74"/>
  <c r="H20" i="74"/>
  <c r="H19" i="74"/>
  <c r="H18" i="74"/>
  <c r="H17" i="74"/>
  <c r="H16" i="74"/>
  <c r="H15" i="74"/>
  <c r="H14" i="74"/>
  <c r="H13" i="74"/>
  <c r="H12" i="74"/>
  <c r="H11" i="74"/>
  <c r="H10" i="74"/>
  <c r="H9" i="74"/>
  <c r="C9" i="74"/>
  <c r="C10" i="74" s="1"/>
  <c r="C11" i="74" s="1"/>
  <c r="C12" i="74" s="1"/>
  <c r="C13" i="74" s="1"/>
  <c r="C14" i="74" s="1"/>
  <c r="C15" i="74" s="1"/>
  <c r="C16" i="74" s="1"/>
  <c r="C17" i="74" s="1"/>
  <c r="C18" i="74" s="1"/>
  <c r="C19" i="74" s="1"/>
  <c r="C20" i="74" s="1"/>
  <c r="C21" i="74" s="1"/>
  <c r="D21" i="74" s="1"/>
  <c r="H47" i="73"/>
  <c r="H46" i="73"/>
  <c r="H45" i="73"/>
  <c r="H44" i="73"/>
  <c r="H43" i="73"/>
  <c r="H42" i="73"/>
  <c r="H41" i="73"/>
  <c r="H40" i="73"/>
  <c r="H39" i="73"/>
  <c r="H38" i="73"/>
  <c r="H37" i="73"/>
  <c r="H36" i="73"/>
  <c r="H35" i="73"/>
  <c r="H34" i="73"/>
  <c r="H33" i="73"/>
  <c r="H32" i="73"/>
  <c r="H31" i="73"/>
  <c r="H30" i="73"/>
  <c r="H29" i="73"/>
  <c r="H28" i="73"/>
  <c r="H27" i="73"/>
  <c r="H26" i="73"/>
  <c r="H25" i="73"/>
  <c r="C25" i="73"/>
  <c r="B25" i="73"/>
  <c r="H24" i="73"/>
  <c r="C24" i="73"/>
  <c r="D24" i="73" s="1"/>
  <c r="H23" i="73"/>
  <c r="C23" i="73"/>
  <c r="D23" i="73" s="1"/>
  <c r="B23" i="73"/>
  <c r="C22" i="73"/>
  <c r="H21" i="73"/>
  <c r="H20" i="73"/>
  <c r="H19" i="73"/>
  <c r="H18" i="73"/>
  <c r="H17" i="73"/>
  <c r="H16" i="73"/>
  <c r="H15" i="73"/>
  <c r="H14" i="73"/>
  <c r="H13" i="73"/>
  <c r="H12" i="73"/>
  <c r="H11" i="73"/>
  <c r="H10" i="73"/>
  <c r="H9" i="73"/>
  <c r="C9" i="73"/>
  <c r="C26" i="73" l="1"/>
  <c r="D25" i="73"/>
  <c r="B14" i="79"/>
  <c r="C15" i="79"/>
  <c r="D14" i="79"/>
  <c r="C31" i="79"/>
  <c r="D30" i="79"/>
  <c r="B30" i="79"/>
  <c r="B24" i="73"/>
  <c r="B9" i="74"/>
  <c r="B10" i="74" s="1"/>
  <c r="D9" i="74"/>
  <c r="D11" i="74"/>
  <c r="B12" i="74"/>
  <c r="D13" i="74"/>
  <c r="B22" i="74"/>
  <c r="D11" i="78"/>
  <c r="B11" i="78"/>
  <c r="C12" i="78"/>
  <c r="C29" i="78"/>
  <c r="D28" i="78"/>
  <c r="B28" i="78"/>
  <c r="C33" i="77"/>
  <c r="D32" i="77"/>
  <c r="B32" i="77"/>
  <c r="D11" i="77"/>
  <c r="B11" i="77"/>
  <c r="C12" i="77"/>
  <c r="D13" i="76"/>
  <c r="B13" i="76"/>
  <c r="D19" i="76"/>
  <c r="B19" i="76"/>
  <c r="C20" i="76"/>
  <c r="D10" i="75"/>
  <c r="C28" i="75"/>
  <c r="B27" i="75"/>
  <c r="D27" i="75"/>
  <c r="B14" i="74"/>
  <c r="D15" i="74"/>
  <c r="B16" i="74"/>
  <c r="D17" i="74"/>
  <c r="B18" i="74"/>
  <c r="D19" i="74"/>
  <c r="B20" i="74"/>
  <c r="D10" i="74"/>
  <c r="B11" i="74"/>
  <c r="D12" i="74"/>
  <c r="B13" i="74"/>
  <c r="D14" i="74"/>
  <c r="B15" i="74"/>
  <c r="D16" i="74"/>
  <c r="B17" i="74"/>
  <c r="D18" i="74"/>
  <c r="B19" i="74"/>
  <c r="D20" i="74"/>
  <c r="B21" i="74"/>
  <c r="C26" i="74"/>
  <c r="B23" i="74"/>
  <c r="B24" i="74"/>
  <c r="B25" i="74"/>
  <c r="D9" i="73"/>
  <c r="B9" i="73"/>
  <c r="B10" i="73" s="1"/>
  <c r="C10" i="73"/>
  <c r="C11" i="73" s="1"/>
  <c r="C12" i="73" s="1"/>
  <c r="D22" i="73"/>
  <c r="B22" i="73"/>
  <c r="D26" i="73"/>
  <c r="H47" i="71"/>
  <c r="C27" i="73" l="1"/>
  <c r="B26" i="73"/>
  <c r="C32" i="79"/>
  <c r="D31" i="79"/>
  <c r="B31" i="79"/>
  <c r="C16" i="79"/>
  <c r="D15" i="79"/>
  <c r="B15" i="79"/>
  <c r="C30" i="78"/>
  <c r="D29" i="78"/>
  <c r="B29" i="78"/>
  <c r="D12" i="78"/>
  <c r="B12" i="78"/>
  <c r="C13" i="78"/>
  <c r="C34" i="77"/>
  <c r="D33" i="77"/>
  <c r="B33" i="77"/>
  <c r="D12" i="77"/>
  <c r="B12" i="77"/>
  <c r="C13" i="77"/>
  <c r="D20" i="76"/>
  <c r="B20" i="76"/>
  <c r="C21" i="76"/>
  <c r="C29" i="75"/>
  <c r="D28" i="75"/>
  <c r="B28" i="75"/>
  <c r="D26" i="74"/>
  <c r="B26" i="74"/>
  <c r="C27" i="74"/>
  <c r="D10" i="73"/>
  <c r="H44" i="71"/>
  <c r="H45" i="71"/>
  <c r="H46" i="71"/>
  <c r="H50" i="71"/>
  <c r="H49" i="71"/>
  <c r="H48" i="71"/>
  <c r="H43" i="71"/>
  <c r="H42" i="71"/>
  <c r="H41" i="71"/>
  <c r="H40" i="71"/>
  <c r="H39" i="71"/>
  <c r="H38" i="71"/>
  <c r="H37" i="71"/>
  <c r="H36" i="71"/>
  <c r="H35" i="71"/>
  <c r="H34" i="71"/>
  <c r="H33" i="71"/>
  <c r="H32" i="71"/>
  <c r="H31" i="71"/>
  <c r="H30" i="71"/>
  <c r="H29" i="71"/>
  <c r="H28" i="71"/>
  <c r="H27" i="71"/>
  <c r="H26" i="71"/>
  <c r="C26" i="71"/>
  <c r="C27" i="71" s="1"/>
  <c r="H25" i="71"/>
  <c r="C25" i="71"/>
  <c r="D25" i="71" s="1"/>
  <c r="H24" i="71"/>
  <c r="C24" i="71"/>
  <c r="D24" i="71" s="1"/>
  <c r="C23" i="71"/>
  <c r="D23" i="71" s="1"/>
  <c r="B22" i="71"/>
  <c r="B21" i="71"/>
  <c r="B20" i="71"/>
  <c r="B19" i="71"/>
  <c r="B18" i="71"/>
  <c r="B17" i="71"/>
  <c r="B16" i="71"/>
  <c r="H15" i="71"/>
  <c r="H14" i="71"/>
  <c r="H13" i="71"/>
  <c r="H12" i="71"/>
  <c r="H11" i="71"/>
  <c r="H10" i="71"/>
  <c r="H9" i="71"/>
  <c r="C9" i="71"/>
  <c r="C10" i="71" s="1"/>
  <c r="C11" i="71" s="1"/>
  <c r="C28" i="73" l="1"/>
  <c r="D27" i="73"/>
  <c r="B27" i="73"/>
  <c r="D16" i="79"/>
  <c r="B16" i="79"/>
  <c r="C17" i="79"/>
  <c r="B32" i="79"/>
  <c r="C33" i="79"/>
  <c r="D32" i="79"/>
  <c r="D13" i="78"/>
  <c r="B13" i="78"/>
  <c r="C14" i="78"/>
  <c r="C31" i="78"/>
  <c r="D30" i="78"/>
  <c r="B30" i="78"/>
  <c r="C35" i="77"/>
  <c r="D34" i="77"/>
  <c r="B34" i="77"/>
  <c r="D13" i="77"/>
  <c r="B13" i="77"/>
  <c r="C14" i="77"/>
  <c r="D21" i="76"/>
  <c r="B21" i="76"/>
  <c r="C22" i="76"/>
  <c r="C30" i="75"/>
  <c r="B29" i="75"/>
  <c r="D29" i="75"/>
  <c r="D11" i="75"/>
  <c r="B11" i="75"/>
  <c r="D27" i="74"/>
  <c r="B27" i="74"/>
  <c r="C28" i="74"/>
  <c r="B9" i="71"/>
  <c r="B10" i="71" s="1"/>
  <c r="B11" i="71" s="1"/>
  <c r="B12" i="71" s="1"/>
  <c r="D9" i="71"/>
  <c r="B24" i="71"/>
  <c r="B25" i="71"/>
  <c r="B26" i="71"/>
  <c r="D26" i="71"/>
  <c r="C28" i="71"/>
  <c r="D27" i="71"/>
  <c r="B27" i="71"/>
  <c r="D10" i="71"/>
  <c r="B23" i="71"/>
  <c r="H49" i="70"/>
  <c r="H48" i="70"/>
  <c r="H47" i="70"/>
  <c r="H46" i="70"/>
  <c r="H45" i="70"/>
  <c r="H44" i="70"/>
  <c r="H43" i="70"/>
  <c r="H42" i="70"/>
  <c r="H41" i="70"/>
  <c r="H40" i="70"/>
  <c r="H39" i="70"/>
  <c r="H38" i="70"/>
  <c r="H37" i="70"/>
  <c r="H36" i="70"/>
  <c r="H35" i="70"/>
  <c r="H34" i="70"/>
  <c r="H33" i="70"/>
  <c r="H32" i="70"/>
  <c r="H31" i="70"/>
  <c r="H30" i="70"/>
  <c r="H29" i="70"/>
  <c r="H28" i="70"/>
  <c r="H27" i="70"/>
  <c r="C27" i="70"/>
  <c r="H26" i="70"/>
  <c r="C26" i="70"/>
  <c r="H25" i="70"/>
  <c r="C25" i="70"/>
  <c r="C24" i="70"/>
  <c r="H16" i="70"/>
  <c r="H15" i="70"/>
  <c r="H14" i="70"/>
  <c r="H13" i="70"/>
  <c r="H12" i="70"/>
  <c r="H11" i="70"/>
  <c r="H10" i="70"/>
  <c r="H9" i="70"/>
  <c r="C9" i="70"/>
  <c r="C10" i="70" s="1"/>
  <c r="C11" i="70" s="1"/>
  <c r="C12" i="70" s="1"/>
  <c r="C13" i="70" s="1"/>
  <c r="C14" i="70" s="1"/>
  <c r="C15" i="70" s="1"/>
  <c r="C16" i="70" s="1"/>
  <c r="H45" i="68"/>
  <c r="H44" i="68"/>
  <c r="H43" i="68"/>
  <c r="H42" i="68"/>
  <c r="H41" i="68"/>
  <c r="H40" i="68"/>
  <c r="H39" i="68"/>
  <c r="H38" i="68"/>
  <c r="H37" i="68"/>
  <c r="H36" i="68"/>
  <c r="H35" i="68"/>
  <c r="H34" i="68"/>
  <c r="H33" i="68"/>
  <c r="H32" i="68"/>
  <c r="H31" i="68"/>
  <c r="H30" i="68"/>
  <c r="H29" i="68"/>
  <c r="H28" i="68"/>
  <c r="H27" i="68"/>
  <c r="H26" i="68"/>
  <c r="H25" i="68"/>
  <c r="C25" i="68"/>
  <c r="C26" i="68" s="1"/>
  <c r="H24" i="68"/>
  <c r="C24" i="68"/>
  <c r="D24" i="68" s="1"/>
  <c r="B24" i="68"/>
  <c r="H23" i="68"/>
  <c r="C23" i="68"/>
  <c r="D23" i="68" s="1"/>
  <c r="B23" i="68"/>
  <c r="C22" i="68"/>
  <c r="D22" i="68" s="1"/>
  <c r="H21" i="68"/>
  <c r="H20" i="68"/>
  <c r="H19" i="68"/>
  <c r="H18" i="68"/>
  <c r="H17" i="68"/>
  <c r="H16" i="68"/>
  <c r="H15" i="68"/>
  <c r="H14" i="68"/>
  <c r="H13" i="68"/>
  <c r="H12" i="68"/>
  <c r="H11" i="68"/>
  <c r="H10" i="68"/>
  <c r="H9" i="68"/>
  <c r="C9" i="68"/>
  <c r="D9" i="68" s="1"/>
  <c r="B24" i="70" l="1"/>
  <c r="D24" i="70"/>
  <c r="C29" i="73"/>
  <c r="B28" i="73"/>
  <c r="D28" i="73"/>
  <c r="C34" i="79"/>
  <c r="D33" i="79"/>
  <c r="B33" i="79"/>
  <c r="B17" i="79"/>
  <c r="C18" i="79"/>
  <c r="D17" i="79"/>
  <c r="D9" i="70"/>
  <c r="D25" i="68"/>
  <c r="B25" i="68"/>
  <c r="B9" i="70"/>
  <c r="B10" i="70" s="1"/>
  <c r="C32" i="78"/>
  <c r="D31" i="78"/>
  <c r="B31" i="78"/>
  <c r="D14" i="78"/>
  <c r="B14" i="78"/>
  <c r="C15" i="78"/>
  <c r="C36" i="77"/>
  <c r="D35" i="77"/>
  <c r="B35" i="77"/>
  <c r="D14" i="77"/>
  <c r="B14" i="77"/>
  <c r="C15" i="77"/>
  <c r="D22" i="76"/>
  <c r="B22" i="76"/>
  <c r="C23" i="76"/>
  <c r="D12" i="75"/>
  <c r="B12" i="75"/>
  <c r="C13" i="75"/>
  <c r="C31" i="75"/>
  <c r="D30" i="75"/>
  <c r="B30" i="75"/>
  <c r="D28" i="74"/>
  <c r="B28" i="74"/>
  <c r="C29" i="74"/>
  <c r="D11" i="73"/>
  <c r="B11" i="73"/>
  <c r="C29" i="71"/>
  <c r="D28" i="71"/>
  <c r="B28" i="71"/>
  <c r="D10" i="70"/>
  <c r="B11" i="70"/>
  <c r="D12" i="70"/>
  <c r="D14" i="70"/>
  <c r="B15" i="70"/>
  <c r="D16" i="70"/>
  <c r="B17" i="70"/>
  <c r="B19" i="70"/>
  <c r="B21" i="70"/>
  <c r="B23" i="70"/>
  <c r="D25" i="70"/>
  <c r="B25" i="70"/>
  <c r="D26" i="70"/>
  <c r="B26" i="70"/>
  <c r="D27" i="70"/>
  <c r="B27" i="70"/>
  <c r="C28" i="70"/>
  <c r="D11" i="70"/>
  <c r="B12" i="70"/>
  <c r="B13" i="70" s="1"/>
  <c r="D13" i="70"/>
  <c r="B14" i="70"/>
  <c r="D15" i="70"/>
  <c r="B16" i="70"/>
  <c r="B18" i="70"/>
  <c r="B20" i="70"/>
  <c r="B22" i="70"/>
  <c r="C27" i="68"/>
  <c r="B26" i="68"/>
  <c r="D26" i="68"/>
  <c r="C10" i="68"/>
  <c r="B9" i="68"/>
  <c r="B22" i="68"/>
  <c r="C30" i="73" l="1"/>
  <c r="D29" i="73"/>
  <c r="B29" i="73"/>
  <c r="C19" i="79"/>
  <c r="D18" i="79"/>
  <c r="B18" i="79"/>
  <c r="C35" i="79"/>
  <c r="D34" i="79"/>
  <c r="B34" i="79"/>
  <c r="D15" i="78"/>
  <c r="B15" i="78"/>
  <c r="C16" i="78"/>
  <c r="C33" i="78"/>
  <c r="D32" i="78"/>
  <c r="B32" i="78"/>
  <c r="C37" i="77"/>
  <c r="D36" i="77"/>
  <c r="B36" i="77"/>
  <c r="D15" i="77"/>
  <c r="B15" i="77"/>
  <c r="C16" i="77"/>
  <c r="D23" i="76"/>
  <c r="B23" i="76"/>
  <c r="C24" i="76"/>
  <c r="D13" i="75"/>
  <c r="B13" i="75"/>
  <c r="C14" i="75"/>
  <c r="C32" i="75"/>
  <c r="B31" i="75"/>
  <c r="D31" i="75"/>
  <c r="D29" i="74"/>
  <c r="B29" i="74"/>
  <c r="C30" i="74"/>
  <c r="D12" i="73"/>
  <c r="B12" i="73"/>
  <c r="C13" i="73"/>
  <c r="C30" i="71"/>
  <c r="D29" i="71"/>
  <c r="B29" i="71"/>
  <c r="C12" i="71"/>
  <c r="D11" i="71"/>
  <c r="D28" i="70"/>
  <c r="B28" i="70"/>
  <c r="C29" i="70"/>
  <c r="D10" i="68"/>
  <c r="B10" i="68"/>
  <c r="C11" i="68"/>
  <c r="C28" i="68"/>
  <c r="D27" i="68"/>
  <c r="B27" i="68"/>
  <c r="H33" i="67"/>
  <c r="C31" i="73" l="1"/>
  <c r="B30" i="73"/>
  <c r="D30" i="73"/>
  <c r="B35" i="79"/>
  <c r="C36" i="79"/>
  <c r="D35" i="79"/>
  <c r="D19" i="79"/>
  <c r="B19" i="79"/>
  <c r="C20" i="79"/>
  <c r="C34" i="78"/>
  <c r="D33" i="78"/>
  <c r="B33" i="78"/>
  <c r="D16" i="78"/>
  <c r="B16" i="78"/>
  <c r="C17" i="78"/>
  <c r="C38" i="77"/>
  <c r="D37" i="77"/>
  <c r="B37" i="77"/>
  <c r="D16" i="77"/>
  <c r="B16" i="77"/>
  <c r="C17" i="77"/>
  <c r="D24" i="76"/>
  <c r="B24" i="76"/>
  <c r="C25" i="76"/>
  <c r="C33" i="75"/>
  <c r="B32" i="75"/>
  <c r="D32" i="75"/>
  <c r="D14" i="75"/>
  <c r="B14" i="75"/>
  <c r="C15" i="75"/>
  <c r="D30" i="74"/>
  <c r="B30" i="74"/>
  <c r="C31" i="74"/>
  <c r="D13" i="73"/>
  <c r="B13" i="73"/>
  <c r="C14" i="73"/>
  <c r="C31" i="71"/>
  <c r="D30" i="71"/>
  <c r="B30" i="71"/>
  <c r="C13" i="71"/>
  <c r="D12" i="71"/>
  <c r="D29" i="70"/>
  <c r="B29" i="70"/>
  <c r="C30" i="70"/>
  <c r="C29" i="68"/>
  <c r="B28" i="68"/>
  <c r="D28" i="68"/>
  <c r="D11" i="68"/>
  <c r="B11" i="68"/>
  <c r="C12" i="68"/>
  <c r="H37" i="67"/>
  <c r="H36" i="67"/>
  <c r="H35" i="67"/>
  <c r="H34" i="67"/>
  <c r="H32" i="67"/>
  <c r="H31" i="67"/>
  <c r="H30" i="67"/>
  <c r="H29" i="67"/>
  <c r="H28" i="67"/>
  <c r="H27" i="67"/>
  <c r="H26" i="67"/>
  <c r="H25" i="67"/>
  <c r="H24" i="67"/>
  <c r="H23" i="67"/>
  <c r="H22" i="67"/>
  <c r="H21" i="67"/>
  <c r="H20" i="67"/>
  <c r="H19" i="67"/>
  <c r="H18" i="67"/>
  <c r="C18" i="67"/>
  <c r="C19" i="67" s="1"/>
  <c r="B18" i="67"/>
  <c r="H17" i="67"/>
  <c r="C17" i="67"/>
  <c r="D17" i="67" s="1"/>
  <c r="H16" i="67"/>
  <c r="C16" i="67"/>
  <c r="D16" i="67" s="1"/>
  <c r="C15" i="67"/>
  <c r="D15" i="67" s="1"/>
  <c r="H13" i="67"/>
  <c r="H12" i="67"/>
  <c r="H11" i="67"/>
  <c r="H10" i="67"/>
  <c r="H9" i="67"/>
  <c r="C9" i="67"/>
  <c r="D9" i="67" s="1"/>
  <c r="C32" i="73" l="1"/>
  <c r="D31" i="73"/>
  <c r="B31" i="73"/>
  <c r="C37" i="79"/>
  <c r="D36" i="79"/>
  <c r="B36" i="79"/>
  <c r="D20" i="79"/>
  <c r="B20" i="79"/>
  <c r="C21" i="79"/>
  <c r="B17" i="67"/>
  <c r="D18" i="67"/>
  <c r="B16" i="67"/>
  <c r="D17" i="78"/>
  <c r="B17" i="78"/>
  <c r="C18" i="78"/>
  <c r="C35" i="78"/>
  <c r="D34" i="78"/>
  <c r="B34" i="78"/>
  <c r="C39" i="77"/>
  <c r="D38" i="77"/>
  <c r="B38" i="77"/>
  <c r="D17" i="77"/>
  <c r="B17" i="77"/>
  <c r="C18" i="77"/>
  <c r="D25" i="76"/>
  <c r="B25" i="76"/>
  <c r="C26" i="76"/>
  <c r="D15" i="75"/>
  <c r="B15" i="75"/>
  <c r="C16" i="75"/>
  <c r="C34" i="75"/>
  <c r="D33" i="75"/>
  <c r="B33" i="75"/>
  <c r="D31" i="74"/>
  <c r="B31" i="74"/>
  <c r="C32" i="74"/>
  <c r="D14" i="73"/>
  <c r="B14" i="73"/>
  <c r="C15" i="73"/>
  <c r="C32" i="71"/>
  <c r="D31" i="71"/>
  <c r="B31" i="71"/>
  <c r="C14" i="71"/>
  <c r="D13" i="71"/>
  <c r="B13" i="71"/>
  <c r="D30" i="70"/>
  <c r="B30" i="70"/>
  <c r="C31" i="70"/>
  <c r="D12" i="68"/>
  <c r="B12" i="68"/>
  <c r="C13" i="68"/>
  <c r="C30" i="68"/>
  <c r="B29" i="68"/>
  <c r="D29" i="68"/>
  <c r="C20" i="67"/>
  <c r="B19" i="67"/>
  <c r="D19" i="67"/>
  <c r="C10" i="67"/>
  <c r="B9" i="67"/>
  <c r="B15" i="67"/>
  <c r="H18" i="66"/>
  <c r="H15" i="66"/>
  <c r="H16" i="66"/>
  <c r="H17" i="66"/>
  <c r="H40" i="66"/>
  <c r="H39" i="66"/>
  <c r="H38" i="66"/>
  <c r="H37" i="66"/>
  <c r="H36" i="66"/>
  <c r="H35" i="66"/>
  <c r="H34" i="66"/>
  <c r="H33" i="66"/>
  <c r="H32" i="66"/>
  <c r="H31" i="66"/>
  <c r="H30" i="66"/>
  <c r="H29" i="66"/>
  <c r="H28" i="66"/>
  <c r="H27" i="66"/>
  <c r="H26" i="66"/>
  <c r="H25" i="66"/>
  <c r="H24" i="66"/>
  <c r="H23" i="66"/>
  <c r="H22" i="66"/>
  <c r="C22" i="66"/>
  <c r="C23" i="66" s="1"/>
  <c r="H21" i="66"/>
  <c r="C21" i="66"/>
  <c r="D21" i="66" s="1"/>
  <c r="H20" i="66"/>
  <c r="C20" i="66"/>
  <c r="D20" i="66" s="1"/>
  <c r="C19" i="66"/>
  <c r="D19" i="66" s="1"/>
  <c r="H14" i="66"/>
  <c r="H13" i="66"/>
  <c r="H12" i="66"/>
  <c r="H11" i="66"/>
  <c r="H10" i="66"/>
  <c r="H9" i="66"/>
  <c r="C9" i="66"/>
  <c r="D9" i="66" s="1"/>
  <c r="C33" i="73" l="1"/>
  <c r="D32" i="73"/>
  <c r="B32" i="73"/>
  <c r="C38" i="79"/>
  <c r="D37" i="79"/>
  <c r="B37" i="79"/>
  <c r="D21" i="79"/>
  <c r="B21" i="79"/>
  <c r="C36" i="78"/>
  <c r="D35" i="78"/>
  <c r="B35" i="78"/>
  <c r="D18" i="78"/>
  <c r="B18" i="78"/>
  <c r="C19" i="78"/>
  <c r="C40" i="77"/>
  <c r="D39" i="77"/>
  <c r="B39" i="77"/>
  <c r="D18" i="77"/>
  <c r="B18" i="77"/>
  <c r="C19" i="77"/>
  <c r="D26" i="76"/>
  <c r="B26" i="76"/>
  <c r="C27" i="76"/>
  <c r="C35" i="75"/>
  <c r="D34" i="75"/>
  <c r="B34" i="75"/>
  <c r="D16" i="75"/>
  <c r="B16" i="75"/>
  <c r="C17" i="75"/>
  <c r="D32" i="74"/>
  <c r="B32" i="74"/>
  <c r="C33" i="74"/>
  <c r="D15" i="73"/>
  <c r="B15" i="73"/>
  <c r="C16" i="73"/>
  <c r="C33" i="71"/>
  <c r="D32" i="71"/>
  <c r="B32" i="71"/>
  <c r="C15" i="71"/>
  <c r="D14" i="71"/>
  <c r="B14" i="71"/>
  <c r="D31" i="70"/>
  <c r="B31" i="70"/>
  <c r="C32" i="70"/>
  <c r="C31" i="68"/>
  <c r="D30" i="68"/>
  <c r="B30" i="68"/>
  <c r="D13" i="68"/>
  <c r="B13" i="68"/>
  <c r="C14" i="68"/>
  <c r="D10" i="67"/>
  <c r="B10" i="67"/>
  <c r="C11" i="67"/>
  <c r="C21" i="67"/>
  <c r="D20" i="67"/>
  <c r="B20" i="67"/>
  <c r="B20" i="66"/>
  <c r="B21" i="66"/>
  <c r="B22" i="66"/>
  <c r="D22" i="66"/>
  <c r="C24" i="66"/>
  <c r="D23" i="66"/>
  <c r="B23" i="66"/>
  <c r="C10" i="66"/>
  <c r="C11" i="66" s="1"/>
  <c r="B9" i="66"/>
  <c r="B19" i="66"/>
  <c r="C34" i="73" l="1"/>
  <c r="D33" i="73"/>
  <c r="B33" i="73"/>
  <c r="B38" i="79"/>
  <c r="C39" i="79"/>
  <c r="D38" i="79"/>
  <c r="C12" i="66"/>
  <c r="D11" i="66"/>
  <c r="B11" i="66"/>
  <c r="D19" i="78"/>
  <c r="B19" i="78"/>
  <c r="C20" i="78"/>
  <c r="C37" i="78"/>
  <c r="D36" i="78"/>
  <c r="B36" i="78"/>
  <c r="C41" i="77"/>
  <c r="D40" i="77"/>
  <c r="B40" i="77"/>
  <c r="D19" i="77"/>
  <c r="B19" i="77"/>
  <c r="C20" i="77"/>
  <c r="D27" i="76"/>
  <c r="B27" i="76"/>
  <c r="C28" i="76"/>
  <c r="D17" i="75"/>
  <c r="B17" i="75"/>
  <c r="C18" i="75"/>
  <c r="C36" i="75"/>
  <c r="D35" i="75"/>
  <c r="B35" i="75"/>
  <c r="D33" i="74"/>
  <c r="B33" i="74"/>
  <c r="C34" i="74"/>
  <c r="D16" i="73"/>
  <c r="B16" i="73"/>
  <c r="C17" i="73"/>
  <c r="C34" i="71"/>
  <c r="D33" i="71"/>
  <c r="B33" i="71"/>
  <c r="D15" i="71"/>
  <c r="B15" i="71"/>
  <c r="D32" i="70"/>
  <c r="B32" i="70"/>
  <c r="C33" i="70"/>
  <c r="D14" i="68"/>
  <c r="B14" i="68"/>
  <c r="C15" i="68"/>
  <c r="C32" i="68"/>
  <c r="D31" i="68"/>
  <c r="B31" i="68"/>
  <c r="D11" i="67"/>
  <c r="B11" i="67"/>
  <c r="C12" i="67"/>
  <c r="C22" i="67"/>
  <c r="B21" i="67"/>
  <c r="D21" i="67"/>
  <c r="D10" i="66"/>
  <c r="B10" i="66"/>
  <c r="C25" i="66"/>
  <c r="B24" i="66"/>
  <c r="D24" i="66"/>
  <c r="C35" i="73" l="1"/>
  <c r="D34" i="73"/>
  <c r="B34" i="73"/>
  <c r="C40" i="79"/>
  <c r="D39" i="79"/>
  <c r="B39" i="79"/>
  <c r="B12" i="66"/>
  <c r="D12" i="66"/>
  <c r="C13" i="66"/>
  <c r="C38" i="78"/>
  <c r="D37" i="78"/>
  <c r="B37" i="78"/>
  <c r="D20" i="78"/>
  <c r="B20" i="78"/>
  <c r="C21" i="78"/>
  <c r="C42" i="77"/>
  <c r="D41" i="77"/>
  <c r="B41" i="77"/>
  <c r="D20" i="77"/>
  <c r="B20" i="77"/>
  <c r="C21" i="77"/>
  <c r="D28" i="76"/>
  <c r="B28" i="76"/>
  <c r="C29" i="76"/>
  <c r="D18" i="75"/>
  <c r="B18" i="75"/>
  <c r="C19" i="75"/>
  <c r="C37" i="75"/>
  <c r="D36" i="75"/>
  <c r="B36" i="75"/>
  <c r="D34" i="74"/>
  <c r="B34" i="74"/>
  <c r="C35" i="74"/>
  <c r="D17" i="73"/>
  <c r="B17" i="73"/>
  <c r="C18" i="73"/>
  <c r="C35" i="71"/>
  <c r="D34" i="71"/>
  <c r="B34" i="71"/>
  <c r="D33" i="70"/>
  <c r="B33" i="70"/>
  <c r="C34" i="70"/>
  <c r="C33" i="68"/>
  <c r="D32" i="68"/>
  <c r="B32" i="68"/>
  <c r="D15" i="68"/>
  <c r="B15" i="68"/>
  <c r="C16" i="68"/>
  <c r="C23" i="67"/>
  <c r="D22" i="67"/>
  <c r="B22" i="67"/>
  <c r="D12" i="67"/>
  <c r="B12" i="67"/>
  <c r="C13" i="67"/>
  <c r="C26" i="66"/>
  <c r="D25" i="66"/>
  <c r="B25" i="66"/>
  <c r="C36" i="73" l="1"/>
  <c r="D35" i="73"/>
  <c r="B35" i="73"/>
  <c r="C41" i="79"/>
  <c r="D40" i="79"/>
  <c r="B40" i="79"/>
  <c r="B13" i="66"/>
  <c r="C14" i="66"/>
  <c r="D13" i="66"/>
  <c r="D21" i="78"/>
  <c r="B21" i="78"/>
  <c r="C39" i="78"/>
  <c r="D38" i="78"/>
  <c r="B38" i="78"/>
  <c r="C43" i="77"/>
  <c r="D42" i="77"/>
  <c r="B42" i="77"/>
  <c r="D21" i="77"/>
  <c r="B21" i="77"/>
  <c r="D29" i="76"/>
  <c r="B29" i="76"/>
  <c r="C30" i="76"/>
  <c r="D19" i="75"/>
  <c r="B19" i="75"/>
  <c r="C20" i="75"/>
  <c r="C38" i="75"/>
  <c r="D37" i="75"/>
  <c r="B37" i="75"/>
  <c r="D35" i="74"/>
  <c r="B35" i="74"/>
  <c r="C36" i="74"/>
  <c r="D18" i="73"/>
  <c r="B18" i="73"/>
  <c r="C19" i="73"/>
  <c r="C36" i="71"/>
  <c r="D35" i="71"/>
  <c r="B35" i="71"/>
  <c r="D34" i="70"/>
  <c r="B34" i="70"/>
  <c r="C35" i="70"/>
  <c r="D16" i="68"/>
  <c r="B16" i="68"/>
  <c r="C17" i="68"/>
  <c r="C34" i="68"/>
  <c r="D33" i="68"/>
  <c r="B33" i="68"/>
  <c r="D13" i="67"/>
  <c r="B13" i="67"/>
  <c r="C24" i="67"/>
  <c r="D23" i="67"/>
  <c r="B23" i="67"/>
  <c r="C27" i="66"/>
  <c r="B26" i="66"/>
  <c r="D26" i="66"/>
  <c r="C37" i="73" l="1"/>
  <c r="D36" i="73"/>
  <c r="B36" i="73"/>
  <c r="B41" i="79"/>
  <c r="C42" i="79"/>
  <c r="D41" i="79"/>
  <c r="B14" i="66"/>
  <c r="D14" i="66"/>
  <c r="C15" i="66"/>
  <c r="C40" i="78"/>
  <c r="D39" i="78"/>
  <c r="B39" i="78"/>
  <c r="C44" i="77"/>
  <c r="D43" i="77"/>
  <c r="B43" i="77"/>
  <c r="D30" i="76"/>
  <c r="B30" i="76"/>
  <c r="C31" i="76"/>
  <c r="D20" i="75"/>
  <c r="B20" i="75"/>
  <c r="C21" i="75"/>
  <c r="C39" i="75"/>
  <c r="D38" i="75"/>
  <c r="B38" i="75"/>
  <c r="D36" i="74"/>
  <c r="B36" i="74"/>
  <c r="C37" i="74"/>
  <c r="D19" i="73"/>
  <c r="B19" i="73"/>
  <c r="C20" i="73"/>
  <c r="C37" i="71"/>
  <c r="D36" i="71"/>
  <c r="B36" i="71"/>
  <c r="D35" i="70"/>
  <c r="B35" i="70"/>
  <c r="C36" i="70"/>
  <c r="C35" i="68"/>
  <c r="D34" i="68"/>
  <c r="B34" i="68"/>
  <c r="D17" i="68"/>
  <c r="B17" i="68"/>
  <c r="C18" i="68"/>
  <c r="C25" i="67"/>
  <c r="D24" i="67"/>
  <c r="B24" i="67"/>
  <c r="C28" i="66"/>
  <c r="B27" i="66"/>
  <c r="D27" i="66"/>
  <c r="C38" i="73" l="1"/>
  <c r="D37" i="73"/>
  <c r="B37" i="73"/>
  <c r="C43" i="79"/>
  <c r="D42" i="79"/>
  <c r="B42" i="79"/>
  <c r="B15" i="66"/>
  <c r="C16" i="66"/>
  <c r="D15" i="66"/>
  <c r="C41" i="78"/>
  <c r="D40" i="78"/>
  <c r="B40" i="78"/>
  <c r="C45" i="77"/>
  <c r="D44" i="77"/>
  <c r="B44" i="77"/>
  <c r="D31" i="76"/>
  <c r="B31" i="76"/>
  <c r="C32" i="76"/>
  <c r="D21" i="75"/>
  <c r="B21" i="75"/>
  <c r="C40" i="75"/>
  <c r="D39" i="75"/>
  <c r="B39" i="75"/>
  <c r="D37" i="74"/>
  <c r="B37" i="74"/>
  <c r="C38" i="74"/>
  <c r="D20" i="73"/>
  <c r="B20" i="73"/>
  <c r="C21" i="73"/>
  <c r="C38" i="71"/>
  <c r="C39" i="71" s="1"/>
  <c r="C40" i="71" s="1"/>
  <c r="D37" i="71"/>
  <c r="B37" i="71"/>
  <c r="D36" i="70"/>
  <c r="B36" i="70"/>
  <c r="C37" i="70"/>
  <c r="D18" i="68"/>
  <c r="B18" i="68"/>
  <c r="C19" i="68"/>
  <c r="C36" i="68"/>
  <c r="D35" i="68"/>
  <c r="B35" i="68"/>
  <c r="C26" i="67"/>
  <c r="D25" i="67"/>
  <c r="B25" i="67"/>
  <c r="C29" i="66"/>
  <c r="B28" i="66"/>
  <c r="D28" i="66"/>
  <c r="C39" i="73" l="1"/>
  <c r="D38" i="73"/>
  <c r="B38" i="73"/>
  <c r="C44" i="79"/>
  <c r="D43" i="79"/>
  <c r="B43" i="79"/>
  <c r="B16" i="66"/>
  <c r="D16" i="66"/>
  <c r="C17" i="66"/>
  <c r="C42" i="78"/>
  <c r="D41" i="78"/>
  <c r="B41" i="78"/>
  <c r="C46" i="77"/>
  <c r="D45" i="77"/>
  <c r="B45" i="77"/>
  <c r="D32" i="76"/>
  <c r="B32" i="76"/>
  <c r="C33" i="76"/>
  <c r="C41" i="75"/>
  <c r="D40" i="75"/>
  <c r="B40" i="75"/>
  <c r="D38" i="74"/>
  <c r="B38" i="74"/>
  <c r="C39" i="74"/>
  <c r="D21" i="73"/>
  <c r="B21" i="73"/>
  <c r="C41" i="71"/>
  <c r="B40" i="71"/>
  <c r="D38" i="71"/>
  <c r="B38" i="71"/>
  <c r="D37" i="70"/>
  <c r="B37" i="70"/>
  <c r="C38" i="70"/>
  <c r="C37" i="68"/>
  <c r="D36" i="68"/>
  <c r="B36" i="68"/>
  <c r="D19" i="68"/>
  <c r="B19" i="68"/>
  <c r="C20" i="68"/>
  <c r="C27" i="67"/>
  <c r="D26" i="67"/>
  <c r="B26" i="67"/>
  <c r="C30" i="66"/>
  <c r="B29" i="66"/>
  <c r="D29" i="66"/>
  <c r="C40" i="73" l="1"/>
  <c r="D39" i="73"/>
  <c r="B39" i="73"/>
  <c r="B44" i="79"/>
  <c r="C45" i="79"/>
  <c r="D44" i="79"/>
  <c r="B17" i="66"/>
  <c r="C18" i="66"/>
  <c r="D17" i="66"/>
  <c r="C43" i="78"/>
  <c r="D42" i="78"/>
  <c r="B42" i="78"/>
  <c r="C47" i="77"/>
  <c r="D46" i="77"/>
  <c r="B46" i="77"/>
  <c r="D33" i="76"/>
  <c r="B33" i="76"/>
  <c r="C34" i="76"/>
  <c r="C42" i="75"/>
  <c r="D41" i="75"/>
  <c r="B41" i="75"/>
  <c r="D39" i="74"/>
  <c r="B39" i="74"/>
  <c r="C40" i="74"/>
  <c r="C41" i="74" s="1"/>
  <c r="C42" i="71"/>
  <c r="C43" i="71" s="1"/>
  <c r="B41" i="71"/>
  <c r="D39" i="71"/>
  <c r="B39" i="71"/>
  <c r="D38" i="70"/>
  <c r="B38" i="70"/>
  <c r="C39" i="70"/>
  <c r="D20" i="68"/>
  <c r="B20" i="68"/>
  <c r="C21" i="68"/>
  <c r="C38" i="68"/>
  <c r="D37" i="68"/>
  <c r="B37" i="68"/>
  <c r="C28" i="67"/>
  <c r="D27" i="67"/>
  <c r="B27" i="67"/>
  <c r="C31" i="66"/>
  <c r="D30" i="66"/>
  <c r="B30" i="66"/>
  <c r="C41" i="73" l="1"/>
  <c r="D40" i="73"/>
  <c r="B40" i="73"/>
  <c r="C46" i="79"/>
  <c r="D45" i="79"/>
  <c r="B45" i="79"/>
  <c r="D18" i="66"/>
  <c r="B18" i="66"/>
  <c r="B41" i="74"/>
  <c r="D41" i="74"/>
  <c r="C42" i="74"/>
  <c r="D43" i="78"/>
  <c r="B43" i="78"/>
  <c r="B47" i="77"/>
  <c r="D47" i="77"/>
  <c r="D34" i="76"/>
  <c r="B34" i="76"/>
  <c r="C35" i="76"/>
  <c r="C43" i="75"/>
  <c r="D42" i="75"/>
  <c r="B42" i="75"/>
  <c r="D40" i="74"/>
  <c r="B40" i="74"/>
  <c r="C44" i="71"/>
  <c r="B43" i="71"/>
  <c r="B42" i="71"/>
  <c r="D40" i="71"/>
  <c r="D39" i="70"/>
  <c r="B39" i="70"/>
  <c r="C40" i="70"/>
  <c r="C39" i="68"/>
  <c r="D38" i="68"/>
  <c r="B38" i="68"/>
  <c r="D21" i="68"/>
  <c r="B21" i="68"/>
  <c r="C29" i="67"/>
  <c r="D28" i="67"/>
  <c r="B28" i="67"/>
  <c r="C32" i="66"/>
  <c r="B31" i="66"/>
  <c r="D31" i="66"/>
  <c r="C42" i="73" l="1"/>
  <c r="D41" i="73"/>
  <c r="B41" i="73"/>
  <c r="C47" i="79"/>
  <c r="D47" i="79" s="1"/>
  <c r="D46" i="79"/>
  <c r="B46" i="79"/>
  <c r="B47" i="79" s="1"/>
  <c r="D35" i="76"/>
  <c r="B35" i="76"/>
  <c r="C36" i="76"/>
  <c r="C44" i="75"/>
  <c r="D43" i="75"/>
  <c r="B43" i="75"/>
  <c r="C45" i="71"/>
  <c r="B44" i="71"/>
  <c r="D41" i="71"/>
  <c r="D40" i="70"/>
  <c r="B40" i="70"/>
  <c r="C41" i="70"/>
  <c r="C40" i="68"/>
  <c r="D39" i="68"/>
  <c r="B39" i="68"/>
  <c r="C30" i="67"/>
  <c r="D29" i="67"/>
  <c r="B29" i="67"/>
  <c r="C33" i="66"/>
  <c r="D32" i="66"/>
  <c r="B32" i="66"/>
  <c r="C43" i="73" l="1"/>
  <c r="D42" i="73"/>
  <c r="B42" i="73"/>
  <c r="D36" i="76"/>
  <c r="B36" i="76"/>
  <c r="C37" i="76"/>
  <c r="C45" i="75"/>
  <c r="D44" i="75"/>
  <c r="B44" i="75"/>
  <c r="D42" i="74"/>
  <c r="B42" i="74"/>
  <c r="C43" i="74"/>
  <c r="B45" i="71"/>
  <c r="C46" i="71"/>
  <c r="D44" i="71"/>
  <c r="D42" i="71"/>
  <c r="D41" i="70"/>
  <c r="B41" i="70"/>
  <c r="C42" i="70"/>
  <c r="C41" i="68"/>
  <c r="D40" i="68"/>
  <c r="B40" i="68"/>
  <c r="C31" i="67"/>
  <c r="C32" i="67" s="1"/>
  <c r="C33" i="67" s="1"/>
  <c r="D30" i="67"/>
  <c r="B30" i="67"/>
  <c r="C34" i="66"/>
  <c r="D33" i="66"/>
  <c r="B33" i="66"/>
  <c r="C44" i="73" l="1"/>
  <c r="D43" i="73"/>
  <c r="B43" i="73"/>
  <c r="B33" i="67"/>
  <c r="D33" i="67"/>
  <c r="C34" i="67"/>
  <c r="D37" i="76"/>
  <c r="B37" i="76"/>
  <c r="C38" i="76"/>
  <c r="C46" i="75"/>
  <c r="D45" i="75"/>
  <c r="B45" i="75"/>
  <c r="D43" i="74"/>
  <c r="B43" i="74"/>
  <c r="C44" i="74"/>
  <c r="C47" i="71"/>
  <c r="B46" i="71"/>
  <c r="D45" i="71"/>
  <c r="D43" i="71"/>
  <c r="D42" i="70"/>
  <c r="B42" i="70"/>
  <c r="C43" i="70"/>
  <c r="C42" i="68"/>
  <c r="D41" i="68"/>
  <c r="B41" i="68"/>
  <c r="D31" i="67"/>
  <c r="B31" i="67"/>
  <c r="C35" i="66"/>
  <c r="D34" i="66"/>
  <c r="B34" i="66"/>
  <c r="C45" i="73" l="1"/>
  <c r="D44" i="73"/>
  <c r="B44" i="73"/>
  <c r="C35" i="67"/>
  <c r="B34" i="67"/>
  <c r="D38" i="76"/>
  <c r="B38" i="76"/>
  <c r="C39" i="76"/>
  <c r="C47" i="75"/>
  <c r="D46" i="75"/>
  <c r="B46" i="75"/>
  <c r="D44" i="74"/>
  <c r="B44" i="74"/>
  <c r="C45" i="74"/>
  <c r="B47" i="71"/>
  <c r="C48" i="71"/>
  <c r="B48" i="71" s="1"/>
  <c r="D46" i="71"/>
  <c r="D43" i="70"/>
  <c r="B43" i="70"/>
  <c r="C44" i="70"/>
  <c r="C43" i="68"/>
  <c r="D42" i="68"/>
  <c r="B42" i="68"/>
  <c r="D32" i="67"/>
  <c r="B32" i="67"/>
  <c r="C36" i="66"/>
  <c r="D35" i="66"/>
  <c r="B35" i="66"/>
  <c r="C46" i="73" l="1"/>
  <c r="D45" i="73"/>
  <c r="B45" i="73"/>
  <c r="B35" i="67"/>
  <c r="C36" i="67"/>
  <c r="B36" i="67" s="1"/>
  <c r="D39" i="76"/>
  <c r="B39" i="76"/>
  <c r="C40" i="76"/>
  <c r="D47" i="75"/>
  <c r="B47" i="75"/>
  <c r="D45" i="74"/>
  <c r="B45" i="74"/>
  <c r="C46" i="74"/>
  <c r="D44" i="70"/>
  <c r="B44" i="70"/>
  <c r="C45" i="70"/>
  <c r="C44" i="68"/>
  <c r="D43" i="68"/>
  <c r="B43" i="68"/>
  <c r="D34" i="67"/>
  <c r="C37" i="66"/>
  <c r="D36" i="66"/>
  <c r="B36" i="66"/>
  <c r="C47" i="73" l="1"/>
  <c r="D46" i="73"/>
  <c r="B46" i="73"/>
  <c r="D40" i="76"/>
  <c r="B40" i="76"/>
  <c r="D46" i="74"/>
  <c r="B46" i="74"/>
  <c r="C47" i="74"/>
  <c r="D45" i="70"/>
  <c r="B45" i="70"/>
  <c r="C46" i="70"/>
  <c r="C45" i="68"/>
  <c r="D44" i="68"/>
  <c r="B44" i="68"/>
  <c r="D35" i="67"/>
  <c r="C38" i="66"/>
  <c r="D37" i="66"/>
  <c r="B37" i="66"/>
  <c r="D47" i="73" l="1"/>
  <c r="B47" i="73"/>
  <c r="D47" i="74"/>
  <c r="B47" i="74"/>
  <c r="D47" i="71"/>
  <c r="D46" i="70"/>
  <c r="B46" i="70"/>
  <c r="C47" i="70"/>
  <c r="D45" i="68"/>
  <c r="B45" i="68"/>
  <c r="C37" i="67"/>
  <c r="D36" i="67"/>
  <c r="C39" i="66"/>
  <c r="D38" i="66"/>
  <c r="B38" i="66"/>
  <c r="C49" i="71" l="1"/>
  <c r="D48" i="71"/>
  <c r="D47" i="70"/>
  <c r="B47" i="70"/>
  <c r="C48" i="70"/>
  <c r="D37" i="67"/>
  <c r="B37" i="67"/>
  <c r="C40" i="66"/>
  <c r="D39" i="66"/>
  <c r="B39" i="66"/>
  <c r="B49" i="71" l="1"/>
  <c r="C50" i="71"/>
  <c r="D49" i="71"/>
  <c r="D48" i="70"/>
  <c r="B48" i="70"/>
  <c r="C49" i="70"/>
  <c r="D40" i="66"/>
  <c r="B40" i="66"/>
  <c r="D50" i="71" l="1"/>
  <c r="B50" i="71"/>
  <c r="D49" i="70"/>
  <c r="B49" i="70"/>
  <c r="I304" i="15"/>
  <c r="I303" i="15"/>
  <c r="I302" i="15"/>
  <c r="I301" i="15"/>
  <c r="H43" i="65" l="1"/>
  <c r="H42" i="65"/>
  <c r="H41" i="65"/>
  <c r="H40" i="65"/>
  <c r="H39" i="65"/>
  <c r="H38" i="65"/>
  <c r="H37" i="65"/>
  <c r="H36" i="65"/>
  <c r="H35" i="65"/>
  <c r="H34" i="65"/>
  <c r="H33" i="65"/>
  <c r="H32" i="65"/>
  <c r="H31" i="65"/>
  <c r="H30" i="65"/>
  <c r="H29" i="65"/>
  <c r="H28" i="65"/>
  <c r="H27" i="65"/>
  <c r="H26" i="65"/>
  <c r="H25" i="65"/>
  <c r="C25" i="65"/>
  <c r="D25" i="65" s="1"/>
  <c r="H24" i="65"/>
  <c r="C24" i="65"/>
  <c r="D24" i="65" s="1"/>
  <c r="H23" i="65"/>
  <c r="C23" i="65"/>
  <c r="D23" i="65" s="1"/>
  <c r="C22" i="65"/>
  <c r="D22" i="65" s="1"/>
  <c r="B22" i="65"/>
  <c r="H21" i="65"/>
  <c r="H20" i="65"/>
  <c r="H19" i="65"/>
  <c r="H18" i="65"/>
  <c r="H17" i="65"/>
  <c r="H16" i="65"/>
  <c r="H15" i="65"/>
  <c r="H14" i="65"/>
  <c r="H13" i="65"/>
  <c r="H12" i="65"/>
  <c r="H11" i="65"/>
  <c r="H10" i="65"/>
  <c r="H9" i="65"/>
  <c r="C9" i="65"/>
  <c r="C10" i="65" s="1"/>
  <c r="C11" i="65" s="1"/>
  <c r="C12" i="65" s="1"/>
  <c r="C13" i="65" s="1"/>
  <c r="C14" i="65" s="1"/>
  <c r="C15" i="65" s="1"/>
  <c r="B9" i="65"/>
  <c r="I202" i="15"/>
  <c r="I201" i="15"/>
  <c r="I200" i="15"/>
  <c r="I199" i="15"/>
  <c r="I198" i="15"/>
  <c r="C198" i="15"/>
  <c r="C199" i="15" s="1"/>
  <c r="C200" i="15" s="1"/>
  <c r="I197" i="15"/>
  <c r="D197" i="15"/>
  <c r="D198" i="15" l="1"/>
  <c r="D9" i="65"/>
  <c r="B10" i="65"/>
  <c r="D11" i="65"/>
  <c r="B12" i="65"/>
  <c r="D13" i="65"/>
  <c r="B14" i="65"/>
  <c r="C16" i="65"/>
  <c r="D15" i="65"/>
  <c r="D10" i="65"/>
  <c r="B11" i="65"/>
  <c r="D12" i="65"/>
  <c r="B13" i="65"/>
  <c r="D14" i="65"/>
  <c r="B15" i="65"/>
  <c r="C26" i="65"/>
  <c r="B23" i="65"/>
  <c r="B24" i="65"/>
  <c r="B25" i="65"/>
  <c r="C201" i="15"/>
  <c r="D200" i="15"/>
  <c r="D199" i="15"/>
  <c r="D26" i="65" l="1"/>
  <c r="B26" i="65"/>
  <c r="C27" i="65"/>
  <c r="C17" i="65"/>
  <c r="D16" i="65"/>
  <c r="B16" i="65"/>
  <c r="C202" i="15"/>
  <c r="D202" i="15" s="1"/>
  <c r="D201" i="15"/>
  <c r="D27" i="65" l="1"/>
  <c r="B27" i="65"/>
  <c r="C28" i="65"/>
  <c r="C18" i="65"/>
  <c r="D17" i="65"/>
  <c r="B17" i="65"/>
  <c r="H43" i="64"/>
  <c r="H42" i="64"/>
  <c r="H41" i="64"/>
  <c r="H40" i="64"/>
  <c r="H39" i="64"/>
  <c r="H38" i="64"/>
  <c r="H37" i="64"/>
  <c r="H36" i="64"/>
  <c r="H35" i="64"/>
  <c r="H34" i="64"/>
  <c r="H33" i="64"/>
  <c r="H32" i="64"/>
  <c r="H31" i="64"/>
  <c r="H30" i="64"/>
  <c r="H29" i="64"/>
  <c r="H28" i="64"/>
  <c r="H27" i="64"/>
  <c r="H26" i="64"/>
  <c r="H25" i="64"/>
  <c r="C25" i="64"/>
  <c r="C26" i="64" s="1"/>
  <c r="H24" i="64"/>
  <c r="C24" i="64"/>
  <c r="D24" i="64" s="1"/>
  <c r="B24" i="64"/>
  <c r="H23" i="64"/>
  <c r="C23" i="64"/>
  <c r="D23" i="64" s="1"/>
  <c r="B23" i="64"/>
  <c r="C22" i="64"/>
  <c r="D22" i="64" s="1"/>
  <c r="H21" i="64"/>
  <c r="H20" i="64"/>
  <c r="H19" i="64"/>
  <c r="H18" i="64"/>
  <c r="H17" i="64"/>
  <c r="H16" i="64"/>
  <c r="H15" i="64"/>
  <c r="H14" i="64"/>
  <c r="H13" i="64"/>
  <c r="H12" i="64"/>
  <c r="H11" i="64"/>
  <c r="H10" i="64"/>
  <c r="H9" i="64"/>
  <c r="C9" i="64"/>
  <c r="B25" i="64" l="1"/>
  <c r="D25" i="64"/>
  <c r="C19" i="65"/>
  <c r="D18" i="65"/>
  <c r="B18" i="65"/>
  <c r="D28" i="65"/>
  <c r="B28" i="65"/>
  <c r="C29" i="65"/>
  <c r="D9" i="64"/>
  <c r="B9" i="64"/>
  <c r="C10" i="64"/>
  <c r="C27" i="64"/>
  <c r="D26" i="64"/>
  <c r="B26" i="64"/>
  <c r="B22" i="64"/>
  <c r="H58" i="63"/>
  <c r="H47" i="63"/>
  <c r="H48" i="63"/>
  <c r="H49" i="63"/>
  <c r="H43" i="63"/>
  <c r="H44" i="63"/>
  <c r="H45" i="63"/>
  <c r="H46" i="63"/>
  <c r="H50" i="63"/>
  <c r="H51" i="63"/>
  <c r="H52" i="63"/>
  <c r="H53" i="63"/>
  <c r="H54" i="63"/>
  <c r="H55" i="63"/>
  <c r="H56" i="63"/>
  <c r="H57" i="63"/>
  <c r="H21" i="63"/>
  <c r="H22" i="63"/>
  <c r="H23" i="63"/>
  <c r="H24" i="63"/>
  <c r="H25" i="63"/>
  <c r="H26" i="63"/>
  <c r="H27" i="63"/>
  <c r="H64" i="63"/>
  <c r="H63" i="63"/>
  <c r="H62" i="63"/>
  <c r="H61" i="63"/>
  <c r="H59" i="63"/>
  <c r="H42" i="63"/>
  <c r="H41" i="63"/>
  <c r="H40" i="63"/>
  <c r="H39" i="63"/>
  <c r="H38" i="63"/>
  <c r="H37" i="63"/>
  <c r="H36" i="63"/>
  <c r="H35" i="63"/>
  <c r="H34" i="63"/>
  <c r="H33" i="63"/>
  <c r="H32" i="63"/>
  <c r="H31" i="63"/>
  <c r="C31" i="63"/>
  <c r="C32" i="63" s="1"/>
  <c r="H30" i="63"/>
  <c r="C30" i="63"/>
  <c r="D30" i="63" s="1"/>
  <c r="H29" i="63"/>
  <c r="C29" i="63"/>
  <c r="D29" i="63" s="1"/>
  <c r="C28" i="63"/>
  <c r="D28" i="63" s="1"/>
  <c r="H20" i="63"/>
  <c r="H19" i="63"/>
  <c r="H18" i="63"/>
  <c r="H17" i="63"/>
  <c r="H16" i="63"/>
  <c r="H15" i="63"/>
  <c r="H14" i="63"/>
  <c r="H13" i="63"/>
  <c r="H12" i="63"/>
  <c r="H11" i="63"/>
  <c r="H10" i="63"/>
  <c r="H9" i="63"/>
  <c r="C9" i="63"/>
  <c r="D9" i="63" s="1"/>
  <c r="D29" i="65" l="1"/>
  <c r="B29" i="65"/>
  <c r="C30" i="65"/>
  <c r="C20" i="65"/>
  <c r="D19" i="65"/>
  <c r="B19" i="65"/>
  <c r="C28" i="64"/>
  <c r="D27" i="64"/>
  <c r="B27" i="64"/>
  <c r="D10" i="64"/>
  <c r="B10" i="64"/>
  <c r="C11" i="64"/>
  <c r="B31" i="63"/>
  <c r="B30" i="63"/>
  <c r="B29" i="63"/>
  <c r="D31" i="63"/>
  <c r="D32" i="63"/>
  <c r="C33" i="63"/>
  <c r="B32" i="63"/>
  <c r="B9" i="63"/>
  <c r="B28" i="63"/>
  <c r="C10" i="63"/>
  <c r="C11" i="63" s="1"/>
  <c r="C21" i="65" l="1"/>
  <c r="D20" i="65"/>
  <c r="B20" i="65"/>
  <c r="D30" i="65"/>
  <c r="B30" i="65"/>
  <c r="C31" i="65"/>
  <c r="C29" i="64"/>
  <c r="D28" i="64"/>
  <c r="B28" i="64"/>
  <c r="D11" i="64"/>
  <c r="B11" i="64"/>
  <c r="C12" i="64"/>
  <c r="C12" i="63"/>
  <c r="B11" i="63"/>
  <c r="D10" i="63"/>
  <c r="B10" i="63"/>
  <c r="D33" i="63"/>
  <c r="C34" i="63"/>
  <c r="B33" i="63"/>
  <c r="I8" i="15"/>
  <c r="I9" i="15"/>
  <c r="I10" i="15"/>
  <c r="I11" i="15"/>
  <c r="I12" i="15"/>
  <c r="I13" i="15"/>
  <c r="I14" i="15"/>
  <c r="I15" i="15"/>
  <c r="I16" i="15"/>
  <c r="I17" i="15"/>
  <c r="I18" i="15"/>
  <c r="I19" i="15"/>
  <c r="I20" i="15"/>
  <c r="I21" i="15"/>
  <c r="I22" i="15"/>
  <c r="I23" i="15"/>
  <c r="I24" i="15"/>
  <c r="I25" i="15"/>
  <c r="I26" i="15"/>
  <c r="I27" i="15"/>
  <c r="I28" i="15"/>
  <c r="I29" i="15"/>
  <c r="I30" i="15"/>
  <c r="I31" i="15"/>
  <c r="I32" i="15"/>
  <c r="I33" i="15"/>
  <c r="I34" i="15"/>
  <c r="I35" i="15"/>
  <c r="I36" i="15"/>
  <c r="I37" i="15"/>
  <c r="I38" i="15"/>
  <c r="I39" i="15"/>
  <c r="I40" i="15"/>
  <c r="I41" i="15"/>
  <c r="I42" i="15"/>
  <c r="I43" i="15"/>
  <c r="I44" i="15"/>
  <c r="I45" i="15"/>
  <c r="I46" i="15"/>
  <c r="I47" i="15"/>
  <c r="I48" i="15"/>
  <c r="I49" i="15"/>
  <c r="I50" i="15"/>
  <c r="I51" i="15"/>
  <c r="I52" i="15"/>
  <c r="I53" i="15"/>
  <c r="I54" i="15"/>
  <c r="I55" i="15"/>
  <c r="I56" i="15"/>
  <c r="I57" i="15"/>
  <c r="I58" i="15"/>
  <c r="I59" i="15"/>
  <c r="I60" i="15"/>
  <c r="I61" i="15"/>
  <c r="I62" i="15"/>
  <c r="I63" i="15"/>
  <c r="I64" i="15"/>
  <c r="I65" i="15"/>
  <c r="I66" i="15"/>
  <c r="I67" i="15"/>
  <c r="I68" i="15"/>
  <c r="I69" i="15"/>
  <c r="I70" i="15"/>
  <c r="I71" i="15"/>
  <c r="I72" i="15"/>
  <c r="I73" i="15"/>
  <c r="I74" i="15"/>
  <c r="I75" i="15"/>
  <c r="I76" i="15"/>
  <c r="I77" i="15"/>
  <c r="I78" i="15"/>
  <c r="I79" i="15"/>
  <c r="I80" i="15"/>
  <c r="I81" i="15"/>
  <c r="I82" i="15"/>
  <c r="I83" i="15"/>
  <c r="I84" i="15"/>
  <c r="I85" i="15"/>
  <c r="I86" i="15"/>
  <c r="I87" i="15"/>
  <c r="I88" i="15"/>
  <c r="I89" i="15"/>
  <c r="I90" i="15"/>
  <c r="I91" i="15"/>
  <c r="I92" i="15"/>
  <c r="I93" i="15"/>
  <c r="I94" i="15"/>
  <c r="I95" i="15"/>
  <c r="I96" i="15"/>
  <c r="I97" i="15"/>
  <c r="I98" i="15"/>
  <c r="I99" i="15"/>
  <c r="I100" i="15"/>
  <c r="I101" i="15"/>
  <c r="I102" i="15"/>
  <c r="I103" i="15"/>
  <c r="I104" i="15"/>
  <c r="I105" i="15"/>
  <c r="I106" i="15"/>
  <c r="I107" i="15"/>
  <c r="I108" i="15"/>
  <c r="I109" i="15"/>
  <c r="I110" i="15"/>
  <c r="I111" i="15"/>
  <c r="I112" i="15"/>
  <c r="I113" i="15"/>
  <c r="I114" i="15"/>
  <c r="I115" i="15"/>
  <c r="I116" i="15"/>
  <c r="I117" i="15"/>
  <c r="I118" i="15"/>
  <c r="I119" i="15"/>
  <c r="I120" i="15"/>
  <c r="I121" i="15"/>
  <c r="I122" i="15"/>
  <c r="I123" i="15"/>
  <c r="I124" i="15"/>
  <c r="I125" i="15"/>
  <c r="I126" i="15"/>
  <c r="I127" i="15"/>
  <c r="I128" i="15"/>
  <c r="I129" i="15"/>
  <c r="I130" i="15"/>
  <c r="I131" i="15"/>
  <c r="I132" i="15"/>
  <c r="I133" i="15"/>
  <c r="I134" i="15"/>
  <c r="I135" i="15"/>
  <c r="I136" i="15"/>
  <c r="I137" i="15"/>
  <c r="I138" i="15"/>
  <c r="I139" i="15"/>
  <c r="I140" i="15"/>
  <c r="I141" i="15"/>
  <c r="I142" i="15"/>
  <c r="I143" i="15"/>
  <c r="I144" i="15"/>
  <c r="I145" i="15"/>
  <c r="I146" i="15"/>
  <c r="I147" i="15"/>
  <c r="I148" i="15"/>
  <c r="I149" i="15"/>
  <c r="I150" i="15"/>
  <c r="I151" i="15"/>
  <c r="I152" i="15"/>
  <c r="I153" i="15"/>
  <c r="I154" i="15"/>
  <c r="I155" i="15"/>
  <c r="I156" i="15"/>
  <c r="I157" i="15"/>
  <c r="I158" i="15"/>
  <c r="I159" i="15"/>
  <c r="I160" i="15"/>
  <c r="I161" i="15"/>
  <c r="I162" i="15"/>
  <c r="I163" i="15"/>
  <c r="I164" i="15"/>
  <c r="I165" i="15"/>
  <c r="I166" i="15"/>
  <c r="I167" i="15"/>
  <c r="I168" i="15"/>
  <c r="I169" i="15"/>
  <c r="I170" i="15"/>
  <c r="I171" i="15"/>
  <c r="I172" i="15"/>
  <c r="I173" i="15"/>
  <c r="I174" i="15"/>
  <c r="I175" i="15"/>
  <c r="I176" i="15"/>
  <c r="I177" i="15"/>
  <c r="I178" i="15"/>
  <c r="I179" i="15"/>
  <c r="I180" i="15"/>
  <c r="I181" i="15"/>
  <c r="I182" i="15"/>
  <c r="I183" i="15"/>
  <c r="I184" i="15"/>
  <c r="I185" i="15"/>
  <c r="I186" i="15"/>
  <c r="I187" i="15"/>
  <c r="I188" i="15"/>
  <c r="I189" i="15"/>
  <c r="I190" i="15"/>
  <c r="I191" i="15"/>
  <c r="I192" i="15"/>
  <c r="I193" i="15"/>
  <c r="I194" i="15"/>
  <c r="I195" i="15"/>
  <c r="I196" i="15"/>
  <c r="I203" i="15"/>
  <c r="I204" i="15"/>
  <c r="I205" i="15"/>
  <c r="I206" i="15"/>
  <c r="I207" i="15"/>
  <c r="I208" i="15"/>
  <c r="I209" i="15"/>
  <c r="I210" i="15"/>
  <c r="I211" i="15"/>
  <c r="I212" i="15"/>
  <c r="I213" i="15"/>
  <c r="I214" i="15"/>
  <c r="I215" i="15"/>
  <c r="I216" i="15"/>
  <c r="I217" i="15"/>
  <c r="I218" i="15"/>
  <c r="I219" i="15"/>
  <c r="I220" i="15"/>
  <c r="I221" i="15"/>
  <c r="I222" i="15"/>
  <c r="I223" i="15"/>
  <c r="I224" i="15"/>
  <c r="I225" i="15"/>
  <c r="I226" i="15"/>
  <c r="I227" i="15"/>
  <c r="I228" i="15"/>
  <c r="I229" i="15"/>
  <c r="I230" i="15"/>
  <c r="I231" i="15"/>
  <c r="I232" i="15"/>
  <c r="I233" i="15"/>
  <c r="I234" i="15"/>
  <c r="I235" i="15"/>
  <c r="I236" i="15"/>
  <c r="I237" i="15"/>
  <c r="I238" i="15"/>
  <c r="I239" i="15"/>
  <c r="I240" i="15"/>
  <c r="I241" i="15"/>
  <c r="I242" i="15"/>
  <c r="I243" i="15"/>
  <c r="I244" i="15"/>
  <c r="I245" i="15"/>
  <c r="I246" i="15"/>
  <c r="I247" i="15"/>
  <c r="I248" i="15"/>
  <c r="I249" i="15"/>
  <c r="I250" i="15"/>
  <c r="I251" i="15"/>
  <c r="I252" i="15"/>
  <c r="I253" i="15"/>
  <c r="I254" i="15"/>
  <c r="I255" i="15"/>
  <c r="I256" i="15"/>
  <c r="I257" i="15"/>
  <c r="I258" i="15"/>
  <c r="I259" i="15"/>
  <c r="I260" i="15"/>
  <c r="I261" i="15"/>
  <c r="I262" i="15"/>
  <c r="I263" i="15"/>
  <c r="I264" i="15"/>
  <c r="I265" i="15"/>
  <c r="I266" i="15"/>
  <c r="I267" i="15"/>
  <c r="I268" i="15"/>
  <c r="I269" i="15"/>
  <c r="I270" i="15"/>
  <c r="I271" i="15"/>
  <c r="I272" i="15"/>
  <c r="I273" i="15"/>
  <c r="I274" i="15"/>
  <c r="I275" i="15"/>
  <c r="I276" i="15"/>
  <c r="I277" i="15"/>
  <c r="I278" i="15"/>
  <c r="I279" i="15"/>
  <c r="I280" i="15"/>
  <c r="I281" i="15"/>
  <c r="I282" i="15"/>
  <c r="I283" i="15"/>
  <c r="I284" i="15"/>
  <c r="I285" i="15"/>
  <c r="I286" i="15"/>
  <c r="I287" i="15"/>
  <c r="I288" i="15"/>
  <c r="I289" i="15"/>
  <c r="I290" i="15"/>
  <c r="I291" i="15"/>
  <c r="I292" i="15"/>
  <c r="I293" i="15"/>
  <c r="I294" i="15"/>
  <c r="I295" i="15"/>
  <c r="I296" i="15"/>
  <c r="I297" i="15"/>
  <c r="I298" i="15"/>
  <c r="I299" i="15"/>
  <c r="I300" i="15"/>
  <c r="I305" i="15"/>
  <c r="I306" i="15"/>
  <c r="I307" i="15"/>
  <c r="D31" i="65" l="1"/>
  <c r="B31" i="65"/>
  <c r="C32" i="65"/>
  <c r="D21" i="65"/>
  <c r="B21" i="65"/>
  <c r="D12" i="64"/>
  <c r="B12" i="64"/>
  <c r="C13" i="64"/>
  <c r="C30" i="64"/>
  <c r="D29" i="64"/>
  <c r="B29" i="64"/>
  <c r="C13" i="63"/>
  <c r="B12" i="63"/>
  <c r="D11" i="63"/>
  <c r="D34" i="63"/>
  <c r="C35" i="63"/>
  <c r="B34" i="63"/>
  <c r="H43" i="61"/>
  <c r="H42" i="61"/>
  <c r="H41" i="61"/>
  <c r="H40" i="61"/>
  <c r="H39" i="61"/>
  <c r="H38" i="61"/>
  <c r="H37" i="61"/>
  <c r="H36" i="61"/>
  <c r="H35" i="61"/>
  <c r="H34" i="61"/>
  <c r="H33" i="61"/>
  <c r="H32" i="61"/>
  <c r="H31" i="61"/>
  <c r="H30" i="61"/>
  <c r="H29" i="61"/>
  <c r="H28" i="61"/>
  <c r="H27" i="61"/>
  <c r="H26" i="61"/>
  <c r="H25" i="61"/>
  <c r="C25" i="61"/>
  <c r="C26" i="61" s="1"/>
  <c r="H24" i="61"/>
  <c r="C24" i="61"/>
  <c r="B24" i="61" s="1"/>
  <c r="H23" i="61"/>
  <c r="C23" i="61"/>
  <c r="B23" i="61" s="1"/>
  <c r="C22" i="61"/>
  <c r="D22" i="61" s="1"/>
  <c r="H21" i="61"/>
  <c r="H20" i="61"/>
  <c r="H19" i="61"/>
  <c r="H18" i="61"/>
  <c r="H17" i="61"/>
  <c r="H16" i="61"/>
  <c r="H15" i="61"/>
  <c r="H14" i="61"/>
  <c r="H13" i="61"/>
  <c r="H12" i="61"/>
  <c r="H11" i="61"/>
  <c r="H10" i="61"/>
  <c r="H9" i="61"/>
  <c r="C9" i="61"/>
  <c r="D32" i="65" l="1"/>
  <c r="B32" i="65"/>
  <c r="C33" i="65"/>
  <c r="D13" i="64"/>
  <c r="B13" i="64"/>
  <c r="C14" i="64"/>
  <c r="C31" i="64"/>
  <c r="D30" i="64"/>
  <c r="B30" i="64"/>
  <c r="C14" i="63"/>
  <c r="B13" i="63"/>
  <c r="D12" i="63"/>
  <c r="D35" i="63"/>
  <c r="C36" i="63"/>
  <c r="B35" i="63"/>
  <c r="D24" i="61"/>
  <c r="D23" i="61"/>
  <c r="D25" i="61"/>
  <c r="B25" i="61"/>
  <c r="D9" i="61"/>
  <c r="B9" i="61"/>
  <c r="C10" i="61"/>
  <c r="C27" i="61"/>
  <c r="D26" i="61"/>
  <c r="B26" i="61"/>
  <c r="B22" i="61"/>
  <c r="H44" i="58"/>
  <c r="H45" i="58"/>
  <c r="H46" i="58"/>
  <c r="H43" i="58"/>
  <c r="D33" i="65" l="1"/>
  <c r="B33" i="65"/>
  <c r="C34" i="65"/>
  <c r="C32" i="64"/>
  <c r="D31" i="64"/>
  <c r="B31" i="64"/>
  <c r="D14" i="64"/>
  <c r="B14" i="64"/>
  <c r="C15" i="64"/>
  <c r="C15" i="63"/>
  <c r="B14" i="63"/>
  <c r="D36" i="63"/>
  <c r="C37" i="63"/>
  <c r="B36" i="63"/>
  <c r="D13" i="63"/>
  <c r="C28" i="61"/>
  <c r="D27" i="61"/>
  <c r="B27" i="61"/>
  <c r="D10" i="61"/>
  <c r="B10" i="61"/>
  <c r="C11" i="61"/>
  <c r="H48" i="60"/>
  <c r="H47" i="60"/>
  <c r="H46" i="60"/>
  <c r="H45" i="60"/>
  <c r="H44" i="60"/>
  <c r="H43" i="60"/>
  <c r="H42" i="60"/>
  <c r="H41" i="60"/>
  <c r="H40" i="60"/>
  <c r="H39" i="60"/>
  <c r="H38" i="60"/>
  <c r="H37" i="60"/>
  <c r="H36" i="60"/>
  <c r="H35" i="60"/>
  <c r="H34" i="60"/>
  <c r="H33" i="60"/>
  <c r="H32" i="60"/>
  <c r="H31" i="60"/>
  <c r="H30" i="60"/>
  <c r="H29" i="60"/>
  <c r="H28" i="60"/>
  <c r="H27" i="60"/>
  <c r="H26" i="60"/>
  <c r="C26" i="60"/>
  <c r="C27" i="60" s="1"/>
  <c r="C28" i="60" s="1"/>
  <c r="C29" i="60" s="1"/>
  <c r="C30" i="60" s="1"/>
  <c r="C31" i="60" s="1"/>
  <c r="C32" i="60" s="1"/>
  <c r="C33" i="60" s="1"/>
  <c r="H25" i="60"/>
  <c r="C25" i="60"/>
  <c r="D25" i="60" s="1"/>
  <c r="H24" i="60"/>
  <c r="C24" i="60"/>
  <c r="D24" i="60" s="1"/>
  <c r="C23" i="60"/>
  <c r="H22" i="60"/>
  <c r="H21" i="60"/>
  <c r="H20" i="60"/>
  <c r="H19" i="60"/>
  <c r="H18" i="60"/>
  <c r="H17" i="60"/>
  <c r="H16" i="60"/>
  <c r="H15" i="60"/>
  <c r="H14" i="60"/>
  <c r="H13" i="60"/>
  <c r="H12" i="60"/>
  <c r="H10" i="60"/>
  <c r="H9" i="60"/>
  <c r="C9" i="60"/>
  <c r="D34" i="65" l="1"/>
  <c r="B34" i="65"/>
  <c r="C35" i="65"/>
  <c r="C33" i="64"/>
  <c r="D32" i="64"/>
  <c r="B32" i="64"/>
  <c r="D15" i="64"/>
  <c r="B15" i="64"/>
  <c r="C16" i="64"/>
  <c r="C16" i="63"/>
  <c r="B15" i="63"/>
  <c r="D37" i="63"/>
  <c r="C38" i="63"/>
  <c r="B37" i="63"/>
  <c r="D14" i="63"/>
  <c r="D11" i="61"/>
  <c r="B11" i="61"/>
  <c r="C12" i="61"/>
  <c r="C29" i="61"/>
  <c r="D28" i="61"/>
  <c r="B28" i="61"/>
  <c r="B24" i="60"/>
  <c r="B25" i="60"/>
  <c r="B26" i="60"/>
  <c r="D26" i="60"/>
  <c r="D31" i="60"/>
  <c r="B32" i="60"/>
  <c r="D9" i="60"/>
  <c r="B9" i="60"/>
  <c r="B10" i="60" s="1"/>
  <c r="C10" i="60"/>
  <c r="D23" i="60"/>
  <c r="B23" i="60"/>
  <c r="C34" i="60"/>
  <c r="D33" i="60"/>
  <c r="D27" i="60"/>
  <c r="B28" i="60"/>
  <c r="D29" i="60"/>
  <c r="B30" i="60"/>
  <c r="B27" i="60"/>
  <c r="D28" i="60"/>
  <c r="B29" i="60"/>
  <c r="D30" i="60"/>
  <c r="B31" i="60"/>
  <c r="D32" i="60"/>
  <c r="B33" i="60"/>
  <c r="H42" i="58"/>
  <c r="D35" i="65" l="1"/>
  <c r="B35" i="65"/>
  <c r="C36" i="65"/>
  <c r="D16" i="64"/>
  <c r="B16" i="64"/>
  <c r="C17" i="64"/>
  <c r="C34" i="64"/>
  <c r="D33" i="64"/>
  <c r="B33" i="64"/>
  <c r="C17" i="63"/>
  <c r="B16" i="63"/>
  <c r="D15" i="63"/>
  <c r="D38" i="63"/>
  <c r="C39" i="63"/>
  <c r="B38" i="63"/>
  <c r="C30" i="61"/>
  <c r="D29" i="61"/>
  <c r="B29" i="61"/>
  <c r="D12" i="61"/>
  <c r="B12" i="61"/>
  <c r="C13" i="61"/>
  <c r="D10" i="60"/>
  <c r="C35" i="60"/>
  <c r="D34" i="60"/>
  <c r="B34" i="60"/>
  <c r="D36" i="65" l="1"/>
  <c r="B36" i="65"/>
  <c r="C37" i="65"/>
  <c r="D17" i="64"/>
  <c r="B17" i="64"/>
  <c r="C18" i="64"/>
  <c r="C35" i="64"/>
  <c r="D34" i="64"/>
  <c r="B34" i="64"/>
  <c r="C18" i="63"/>
  <c r="B17" i="63"/>
  <c r="D39" i="63"/>
  <c r="C40" i="63"/>
  <c r="C41" i="63" s="1"/>
  <c r="C42" i="63" s="1"/>
  <c r="B39" i="63"/>
  <c r="D16" i="63"/>
  <c r="D13" i="61"/>
  <c r="B13" i="61"/>
  <c r="C14" i="61"/>
  <c r="C31" i="61"/>
  <c r="D30" i="61"/>
  <c r="B30" i="61"/>
  <c r="C36" i="60"/>
  <c r="D35" i="60"/>
  <c r="B35" i="60"/>
  <c r="D37" i="65" l="1"/>
  <c r="B37" i="65"/>
  <c r="C38" i="65"/>
  <c r="C36" i="64"/>
  <c r="D35" i="64"/>
  <c r="B35" i="64"/>
  <c r="D18" i="64"/>
  <c r="B18" i="64"/>
  <c r="C19" i="64"/>
  <c r="C43" i="63"/>
  <c r="B42" i="63"/>
  <c r="C19" i="63"/>
  <c r="B18" i="63"/>
  <c r="D17" i="63"/>
  <c r="D40" i="63"/>
  <c r="B40" i="63"/>
  <c r="C32" i="61"/>
  <c r="D31" i="61"/>
  <c r="B31" i="61"/>
  <c r="D14" i="61"/>
  <c r="B14" i="61"/>
  <c r="C15" i="61"/>
  <c r="D12" i="60"/>
  <c r="B12" i="60"/>
  <c r="C13" i="60"/>
  <c r="C37" i="60"/>
  <c r="D36" i="60"/>
  <c r="B36" i="60"/>
  <c r="H12" i="58"/>
  <c r="H10" i="58"/>
  <c r="D38" i="65" l="1"/>
  <c r="B38" i="65"/>
  <c r="C39" i="65"/>
  <c r="C37" i="64"/>
  <c r="D36" i="64"/>
  <c r="B36" i="64"/>
  <c r="D19" i="64"/>
  <c r="B19" i="64"/>
  <c r="C20" i="64"/>
  <c r="B43" i="63"/>
  <c r="D43" i="63"/>
  <c r="C44" i="63"/>
  <c r="C20" i="63"/>
  <c r="B19" i="63"/>
  <c r="D18" i="63"/>
  <c r="D41" i="63"/>
  <c r="B41" i="63"/>
  <c r="D15" i="61"/>
  <c r="B15" i="61"/>
  <c r="C16" i="61"/>
  <c r="C33" i="61"/>
  <c r="D32" i="61"/>
  <c r="B32" i="61"/>
  <c r="C14" i="60"/>
  <c r="B14" i="60" s="1"/>
  <c r="B13" i="60"/>
  <c r="C38" i="60"/>
  <c r="D37" i="60"/>
  <c r="B37" i="60"/>
  <c r="D13" i="60"/>
  <c r="H47" i="59"/>
  <c r="H48" i="59"/>
  <c r="H49" i="59"/>
  <c r="H50" i="59"/>
  <c r="D39" i="65" l="1"/>
  <c r="B39" i="65"/>
  <c r="C40" i="65"/>
  <c r="D20" i="64"/>
  <c r="B20" i="64"/>
  <c r="C21" i="64"/>
  <c r="C38" i="64"/>
  <c r="D37" i="64"/>
  <c r="B37" i="64"/>
  <c r="B44" i="63"/>
  <c r="D44" i="63"/>
  <c r="C45" i="63"/>
  <c r="C21" i="63"/>
  <c r="B20" i="63"/>
  <c r="D19" i="63"/>
  <c r="D42" i="63"/>
  <c r="C34" i="61"/>
  <c r="D33" i="61"/>
  <c r="B33" i="61"/>
  <c r="D16" i="61"/>
  <c r="B16" i="61"/>
  <c r="C17" i="61"/>
  <c r="C39" i="60"/>
  <c r="D38" i="60"/>
  <c r="B38" i="60"/>
  <c r="D40" i="65" l="1"/>
  <c r="B40" i="65"/>
  <c r="C41" i="65"/>
  <c r="D21" i="64"/>
  <c r="B21" i="64"/>
  <c r="C39" i="64"/>
  <c r="D38" i="64"/>
  <c r="B38" i="64"/>
  <c r="B45" i="63"/>
  <c r="C46" i="63"/>
  <c r="D45" i="63"/>
  <c r="B21" i="63"/>
  <c r="D21" i="63"/>
  <c r="C22" i="63"/>
  <c r="D20" i="63"/>
  <c r="D17" i="61"/>
  <c r="B17" i="61"/>
  <c r="C18" i="61"/>
  <c r="C35" i="61"/>
  <c r="D34" i="61"/>
  <c r="B34" i="61"/>
  <c r="D14" i="60"/>
  <c r="C15" i="60"/>
  <c r="B15" i="60" s="1"/>
  <c r="C40" i="60"/>
  <c r="D39" i="60"/>
  <c r="B39" i="60"/>
  <c r="D41" i="65" l="1"/>
  <c r="B41" i="65"/>
  <c r="C42" i="65"/>
  <c r="C40" i="64"/>
  <c r="D39" i="64"/>
  <c r="B39" i="64"/>
  <c r="B46" i="63"/>
  <c r="C47" i="63"/>
  <c r="D46" i="63"/>
  <c r="B22" i="63"/>
  <c r="C23" i="63"/>
  <c r="D22" i="63"/>
  <c r="C36" i="61"/>
  <c r="D35" i="61"/>
  <c r="B35" i="61"/>
  <c r="D18" i="61"/>
  <c r="B18" i="61"/>
  <c r="C19" i="61"/>
  <c r="D15" i="60"/>
  <c r="C16" i="60"/>
  <c r="B16" i="60" s="1"/>
  <c r="C41" i="60"/>
  <c r="D40" i="60"/>
  <c r="B40" i="60"/>
  <c r="D42" i="65" l="1"/>
  <c r="B42" i="65"/>
  <c r="C43" i="65"/>
  <c r="C41" i="64"/>
  <c r="D40" i="64"/>
  <c r="B40" i="64"/>
  <c r="B47" i="63"/>
  <c r="D47" i="63"/>
  <c r="C48" i="63"/>
  <c r="B23" i="63"/>
  <c r="C24" i="63"/>
  <c r="D23" i="63"/>
  <c r="D19" i="61"/>
  <c r="B19" i="61"/>
  <c r="C20" i="61"/>
  <c r="C37" i="61"/>
  <c r="D36" i="61"/>
  <c r="B36" i="61"/>
  <c r="D16" i="60"/>
  <c r="C17" i="60"/>
  <c r="B17" i="60" s="1"/>
  <c r="C42" i="60"/>
  <c r="D41" i="60"/>
  <c r="B41" i="60"/>
  <c r="D43" i="65" l="1"/>
  <c r="B43" i="65"/>
  <c r="C42" i="64"/>
  <c r="D41" i="64"/>
  <c r="B41" i="64"/>
  <c r="B48" i="63"/>
  <c r="C49" i="63"/>
  <c r="D48" i="63"/>
  <c r="B24" i="63"/>
  <c r="C25" i="63"/>
  <c r="D24" i="63"/>
  <c r="C38" i="61"/>
  <c r="D37" i="61"/>
  <c r="B37" i="61"/>
  <c r="D20" i="61"/>
  <c r="B20" i="61"/>
  <c r="C21" i="61"/>
  <c r="D17" i="60"/>
  <c r="C18" i="60"/>
  <c r="B18" i="60" s="1"/>
  <c r="C43" i="60"/>
  <c r="D42" i="60"/>
  <c r="B42" i="60"/>
  <c r="C43" i="64" l="1"/>
  <c r="D42" i="64"/>
  <c r="B42" i="64"/>
  <c r="B49" i="63"/>
  <c r="C50" i="63"/>
  <c r="D49" i="63"/>
  <c r="B25" i="63"/>
  <c r="D25" i="63"/>
  <c r="C26" i="63"/>
  <c r="D21" i="61"/>
  <c r="B21" i="61"/>
  <c r="C39" i="61"/>
  <c r="D38" i="61"/>
  <c r="B38" i="61"/>
  <c r="D18" i="60"/>
  <c r="C19" i="60"/>
  <c r="B19" i="60" s="1"/>
  <c r="C44" i="60"/>
  <c r="D43" i="60"/>
  <c r="B43" i="60"/>
  <c r="D43" i="64" l="1"/>
  <c r="B43" i="64"/>
  <c r="B50" i="63"/>
  <c r="D50" i="63"/>
  <c r="C51" i="63"/>
  <c r="B26" i="63"/>
  <c r="C27" i="63"/>
  <c r="D26" i="63"/>
  <c r="C40" i="61"/>
  <c r="D39" i="61"/>
  <c r="B39" i="61"/>
  <c r="D19" i="60"/>
  <c r="C20" i="60"/>
  <c r="B20" i="60" s="1"/>
  <c r="C45" i="60"/>
  <c r="D44" i="60"/>
  <c r="B44" i="60"/>
  <c r="B51" i="63" l="1"/>
  <c r="C52" i="63"/>
  <c r="D51" i="63"/>
  <c r="C61" i="63"/>
  <c r="D27" i="63"/>
  <c r="B27" i="63"/>
  <c r="C41" i="61"/>
  <c r="D40" i="61"/>
  <c r="B40" i="61"/>
  <c r="D20" i="60"/>
  <c r="C21" i="60"/>
  <c r="B21" i="60" s="1"/>
  <c r="C46" i="60"/>
  <c r="D45" i="60"/>
  <c r="B45" i="60"/>
  <c r="B52" i="63" l="1"/>
  <c r="D52" i="63"/>
  <c r="C53" i="63"/>
  <c r="D61" i="63"/>
  <c r="C62" i="63"/>
  <c r="B61" i="63"/>
  <c r="C42" i="61"/>
  <c r="D41" i="61"/>
  <c r="B41" i="61"/>
  <c r="C47" i="60"/>
  <c r="D46" i="60"/>
  <c r="B46" i="60"/>
  <c r="D21" i="60"/>
  <c r="C22" i="60"/>
  <c r="B22" i="60" s="1"/>
  <c r="B53" i="63" l="1"/>
  <c r="D53" i="63"/>
  <c r="C54" i="63"/>
  <c r="D62" i="63"/>
  <c r="C63" i="63"/>
  <c r="B62" i="63"/>
  <c r="C43" i="61"/>
  <c r="D42" i="61"/>
  <c r="B42" i="61"/>
  <c r="C48" i="60"/>
  <c r="D47" i="60"/>
  <c r="B47" i="60"/>
  <c r="D22" i="60"/>
  <c r="B54" i="63" l="1"/>
  <c r="D54" i="63"/>
  <c r="C55" i="63"/>
  <c r="B63" i="63"/>
  <c r="D63" i="63"/>
  <c r="C64" i="63"/>
  <c r="D43" i="61"/>
  <c r="B43" i="61"/>
  <c r="D48" i="60"/>
  <c r="B48" i="60"/>
  <c r="B55" i="63" l="1"/>
  <c r="D55" i="63"/>
  <c r="C56" i="63"/>
  <c r="D64" i="63"/>
  <c r="B64" i="63"/>
  <c r="H13" i="59"/>
  <c r="H12" i="59"/>
  <c r="H11" i="59"/>
  <c r="H10" i="59"/>
  <c r="H9" i="59"/>
  <c r="C9" i="59"/>
  <c r="C10" i="59" s="1"/>
  <c r="H16" i="59"/>
  <c r="H15" i="59"/>
  <c r="B56" i="63" l="1"/>
  <c r="C57" i="63"/>
  <c r="D56" i="63"/>
  <c r="B9" i="59"/>
  <c r="D9" i="59"/>
  <c r="C11" i="59"/>
  <c r="D10" i="59"/>
  <c r="B10" i="59"/>
  <c r="B11" i="59" s="1"/>
  <c r="B12" i="59" s="1"/>
  <c r="B13" i="59" s="1"/>
  <c r="H54" i="59"/>
  <c r="H53" i="59"/>
  <c r="H52" i="59"/>
  <c r="H51" i="59"/>
  <c r="H46" i="59"/>
  <c r="H45" i="59"/>
  <c r="H44" i="59"/>
  <c r="H43" i="59"/>
  <c r="H42" i="59"/>
  <c r="H41" i="59"/>
  <c r="H40" i="59"/>
  <c r="H39" i="59"/>
  <c r="H38" i="59"/>
  <c r="H37" i="59"/>
  <c r="H36" i="59"/>
  <c r="H35" i="59"/>
  <c r="H34" i="59"/>
  <c r="H33" i="59"/>
  <c r="H32" i="59"/>
  <c r="C32" i="59"/>
  <c r="H31" i="59"/>
  <c r="C31" i="59"/>
  <c r="H30" i="59"/>
  <c r="C30" i="59"/>
  <c r="C29" i="59"/>
  <c r="D29" i="59" s="1"/>
  <c r="H28" i="59"/>
  <c r="H27" i="59"/>
  <c r="H26" i="59"/>
  <c r="H25" i="59"/>
  <c r="H24" i="59"/>
  <c r="H23" i="59"/>
  <c r="H22" i="59"/>
  <c r="H21" i="59"/>
  <c r="H20" i="59"/>
  <c r="H19" i="59"/>
  <c r="H18" i="59"/>
  <c r="H17" i="59"/>
  <c r="H14" i="59"/>
  <c r="C14" i="59"/>
  <c r="C15" i="59" s="1"/>
  <c r="C16" i="59" s="1"/>
  <c r="C17" i="59" s="1"/>
  <c r="C18" i="59" s="1"/>
  <c r="C19" i="59" s="1"/>
  <c r="C20" i="59" s="1"/>
  <c r="C21" i="59" s="1"/>
  <c r="C22" i="59" s="1"/>
  <c r="C23" i="59" s="1"/>
  <c r="C24" i="59" s="1"/>
  <c r="C25" i="59" s="1"/>
  <c r="C26" i="59" s="1"/>
  <c r="C27" i="59" s="1"/>
  <c r="C28" i="59" s="1"/>
  <c r="D28" i="59" s="1"/>
  <c r="H41" i="58"/>
  <c r="H45" i="56"/>
  <c r="H44" i="56"/>
  <c r="H43" i="56"/>
  <c r="H42" i="56"/>
  <c r="H40" i="57"/>
  <c r="H41" i="57"/>
  <c r="B57" i="63" l="1"/>
  <c r="C58" i="63"/>
  <c r="D57" i="63"/>
  <c r="B14" i="59"/>
  <c r="B15" i="59" s="1"/>
  <c r="D14" i="59"/>
  <c r="B29" i="59"/>
  <c r="C12" i="59"/>
  <c r="D11" i="59"/>
  <c r="D15" i="59"/>
  <c r="B16" i="59"/>
  <c r="D17" i="59"/>
  <c r="D19" i="59"/>
  <c r="B20" i="59"/>
  <c r="D21" i="59"/>
  <c r="B22" i="59"/>
  <c r="D23" i="59"/>
  <c r="B24" i="59"/>
  <c r="D25" i="59"/>
  <c r="B26" i="59"/>
  <c r="D27" i="59"/>
  <c r="B28" i="59"/>
  <c r="D30" i="59"/>
  <c r="B30" i="59"/>
  <c r="D31" i="59"/>
  <c r="B31" i="59"/>
  <c r="D32" i="59"/>
  <c r="B32" i="59"/>
  <c r="C33" i="59"/>
  <c r="D16" i="59"/>
  <c r="B17" i="59"/>
  <c r="B18" i="59" s="1"/>
  <c r="D18" i="59"/>
  <c r="B19" i="59"/>
  <c r="D20" i="59"/>
  <c r="B21" i="59"/>
  <c r="D22" i="59"/>
  <c r="B23" i="59"/>
  <c r="D24" i="59"/>
  <c r="B25" i="59"/>
  <c r="D26" i="59"/>
  <c r="B27" i="59"/>
  <c r="H40" i="58"/>
  <c r="H47" i="58"/>
  <c r="H39" i="58"/>
  <c r="H38" i="58"/>
  <c r="H37" i="58"/>
  <c r="H36" i="58"/>
  <c r="H35" i="58"/>
  <c r="H34" i="58"/>
  <c r="H33" i="58"/>
  <c r="H32" i="58"/>
  <c r="H31" i="58"/>
  <c r="H30" i="58"/>
  <c r="H29" i="58"/>
  <c r="H28" i="58"/>
  <c r="H27" i="58"/>
  <c r="H26" i="58"/>
  <c r="H25" i="58"/>
  <c r="C25" i="58"/>
  <c r="C26" i="58" s="1"/>
  <c r="H24" i="58"/>
  <c r="C24" i="58"/>
  <c r="D24" i="58" s="1"/>
  <c r="H23" i="58"/>
  <c r="C23" i="58"/>
  <c r="D23" i="58" s="1"/>
  <c r="C22" i="58"/>
  <c r="D22" i="58" s="1"/>
  <c r="H21" i="58"/>
  <c r="H20" i="58"/>
  <c r="H19" i="58"/>
  <c r="H18" i="58"/>
  <c r="H17" i="58"/>
  <c r="H16" i="58"/>
  <c r="H15" i="58"/>
  <c r="H14" i="58"/>
  <c r="H13" i="58"/>
  <c r="H11" i="58"/>
  <c r="H9" i="58"/>
  <c r="C9" i="58"/>
  <c r="D9" i="58" s="1"/>
  <c r="H43" i="57"/>
  <c r="H42" i="57"/>
  <c r="H47" i="57"/>
  <c r="H46" i="57"/>
  <c r="H45" i="57"/>
  <c r="H44" i="57"/>
  <c r="H39" i="57"/>
  <c r="H38" i="57"/>
  <c r="H37" i="57"/>
  <c r="H36" i="57"/>
  <c r="H35" i="57"/>
  <c r="H34" i="57"/>
  <c r="H33" i="57"/>
  <c r="H32" i="57"/>
  <c r="H31" i="57"/>
  <c r="H30" i="57"/>
  <c r="H29" i="57"/>
  <c r="H28" i="57"/>
  <c r="H27" i="57"/>
  <c r="H26" i="57"/>
  <c r="H25" i="57"/>
  <c r="C25" i="57"/>
  <c r="C26" i="57" s="1"/>
  <c r="C27" i="57" s="1"/>
  <c r="H24" i="57"/>
  <c r="C24" i="57"/>
  <c r="D24" i="57" s="1"/>
  <c r="H23" i="57"/>
  <c r="C23" i="57"/>
  <c r="D23" i="57" s="1"/>
  <c r="C22" i="57"/>
  <c r="H21" i="57"/>
  <c r="H20" i="57"/>
  <c r="H19" i="57"/>
  <c r="H18" i="57"/>
  <c r="H17" i="57"/>
  <c r="H16" i="57"/>
  <c r="H15" i="57"/>
  <c r="H14" i="57"/>
  <c r="H13" i="57"/>
  <c r="H12" i="57"/>
  <c r="H11" i="57"/>
  <c r="H10" i="57"/>
  <c r="H9" i="57"/>
  <c r="C9" i="57"/>
  <c r="H14" i="56"/>
  <c r="H13" i="56"/>
  <c r="H11" i="56"/>
  <c r="H10" i="56"/>
  <c r="B58" i="63" l="1"/>
  <c r="C59" i="63"/>
  <c r="D58" i="63"/>
  <c r="C28" i="57"/>
  <c r="B27" i="57"/>
  <c r="B23" i="57"/>
  <c r="B24" i="57"/>
  <c r="B25" i="57"/>
  <c r="D25" i="57"/>
  <c r="B23" i="58"/>
  <c r="B24" i="58"/>
  <c r="B25" i="58"/>
  <c r="D25" i="58"/>
  <c r="C13" i="59"/>
  <c r="D13" i="59" s="1"/>
  <c r="D12" i="59"/>
  <c r="D33" i="59"/>
  <c r="B33" i="59"/>
  <c r="C34" i="59"/>
  <c r="C10" i="58"/>
  <c r="C11" i="58" s="1"/>
  <c r="C12" i="58" s="1"/>
  <c r="C13" i="58" s="1"/>
  <c r="C27" i="58"/>
  <c r="D26" i="58"/>
  <c r="B26" i="58"/>
  <c r="B9" i="58"/>
  <c r="B10" i="58" s="1"/>
  <c r="B11" i="58" s="1"/>
  <c r="B12" i="58" s="1"/>
  <c r="B13" i="58" s="1"/>
  <c r="B22" i="58"/>
  <c r="D9" i="57"/>
  <c r="B9" i="57"/>
  <c r="C10" i="57"/>
  <c r="D22" i="57"/>
  <c r="B22" i="57"/>
  <c r="D27" i="57"/>
  <c r="D26" i="57"/>
  <c r="B26" i="57"/>
  <c r="B59" i="63" l="1"/>
  <c r="D59" i="63"/>
  <c r="B28" i="57"/>
  <c r="C29" i="57"/>
  <c r="C28" i="58"/>
  <c r="B27" i="58"/>
  <c r="D34" i="59"/>
  <c r="B34" i="59"/>
  <c r="C35" i="59"/>
  <c r="C36" i="59" s="1"/>
  <c r="D10" i="58"/>
  <c r="D27" i="58"/>
  <c r="D28" i="57"/>
  <c r="D10" i="57"/>
  <c r="B10" i="57"/>
  <c r="C11" i="57"/>
  <c r="B29" i="57" l="1"/>
  <c r="C30" i="57"/>
  <c r="C29" i="58"/>
  <c r="B28" i="58"/>
  <c r="C37" i="59"/>
  <c r="D36" i="59"/>
  <c r="B36" i="59"/>
  <c r="D35" i="59"/>
  <c r="B35" i="59"/>
  <c r="D11" i="58"/>
  <c r="D28" i="58"/>
  <c r="D11" i="57"/>
  <c r="B11" i="57"/>
  <c r="C12" i="57"/>
  <c r="D29" i="57"/>
  <c r="B30" i="57" l="1"/>
  <c r="C31" i="57"/>
  <c r="C30" i="58"/>
  <c r="B29" i="58"/>
  <c r="D37" i="59"/>
  <c r="C38" i="59"/>
  <c r="B37" i="59"/>
  <c r="D12" i="58"/>
  <c r="D29" i="58"/>
  <c r="D30" i="57"/>
  <c r="D12" i="57"/>
  <c r="B12" i="57"/>
  <c r="C13" i="57"/>
  <c r="C32" i="57" l="1"/>
  <c r="B31" i="57"/>
  <c r="C31" i="58"/>
  <c r="B30" i="58"/>
  <c r="D38" i="59"/>
  <c r="C39" i="59"/>
  <c r="B38" i="59"/>
  <c r="D30" i="58"/>
  <c r="D13" i="58"/>
  <c r="C14" i="58"/>
  <c r="D13" i="57"/>
  <c r="B13" i="57"/>
  <c r="C14" i="57"/>
  <c r="D31" i="57"/>
  <c r="B32" i="57" l="1"/>
  <c r="C33" i="57"/>
  <c r="B31" i="58"/>
  <c r="C32" i="58"/>
  <c r="D39" i="59"/>
  <c r="C40" i="59"/>
  <c r="B39" i="59"/>
  <c r="D14" i="58"/>
  <c r="B14" i="58"/>
  <c r="C15" i="58"/>
  <c r="D31" i="58"/>
  <c r="D32" i="57"/>
  <c r="D14" i="57"/>
  <c r="B14" i="57"/>
  <c r="C15" i="57"/>
  <c r="B33" i="57" l="1"/>
  <c r="C34" i="57"/>
  <c r="C33" i="58"/>
  <c r="B32" i="58"/>
  <c r="D40" i="59"/>
  <c r="C41" i="59"/>
  <c r="B40" i="59"/>
  <c r="D15" i="58"/>
  <c r="B15" i="58"/>
  <c r="C16" i="58"/>
  <c r="D32" i="58"/>
  <c r="D15" i="57"/>
  <c r="B15" i="57"/>
  <c r="C16" i="57"/>
  <c r="D33" i="57"/>
  <c r="C35" i="57" l="1"/>
  <c r="B34" i="57"/>
  <c r="B33" i="58"/>
  <c r="C34" i="58"/>
  <c r="D41" i="59"/>
  <c r="C42" i="59"/>
  <c r="B41" i="59"/>
  <c r="D33" i="58"/>
  <c r="D16" i="58"/>
  <c r="B16" i="58"/>
  <c r="C17" i="58"/>
  <c r="D34" i="57"/>
  <c r="D16" i="57"/>
  <c r="B16" i="57"/>
  <c r="C17" i="57"/>
  <c r="C36" i="57" l="1"/>
  <c r="B35" i="57"/>
  <c r="C35" i="58"/>
  <c r="B34" i="58"/>
  <c r="D42" i="59"/>
  <c r="C43" i="59"/>
  <c r="B42" i="59"/>
  <c r="D17" i="58"/>
  <c r="B17" i="58"/>
  <c r="C18" i="58"/>
  <c r="D34" i="58"/>
  <c r="D17" i="57"/>
  <c r="B17" i="57"/>
  <c r="C18" i="57"/>
  <c r="D35" i="57"/>
  <c r="C37" i="57" l="1"/>
  <c r="B36" i="57"/>
  <c r="B35" i="58"/>
  <c r="C36" i="58"/>
  <c r="D43" i="59"/>
  <c r="C44" i="59"/>
  <c r="B43" i="59"/>
  <c r="D18" i="58"/>
  <c r="B18" i="58"/>
  <c r="C19" i="58"/>
  <c r="D35" i="58"/>
  <c r="D36" i="57"/>
  <c r="D18" i="57"/>
  <c r="B18" i="57"/>
  <c r="C19" i="57"/>
  <c r="C38" i="57" l="1"/>
  <c r="B37" i="57"/>
  <c r="C37" i="58"/>
  <c r="B36" i="58"/>
  <c r="D44" i="59"/>
  <c r="C45" i="59"/>
  <c r="B44" i="59"/>
  <c r="D36" i="58"/>
  <c r="D19" i="58"/>
  <c r="B19" i="58"/>
  <c r="C20" i="58"/>
  <c r="D19" i="57"/>
  <c r="B19" i="57"/>
  <c r="C20" i="57"/>
  <c r="D37" i="57"/>
  <c r="C39" i="57" l="1"/>
  <c r="B38" i="57"/>
  <c r="B37" i="58"/>
  <c r="C38" i="58"/>
  <c r="D45" i="59"/>
  <c r="C46" i="59"/>
  <c r="B45" i="59"/>
  <c r="D20" i="58"/>
  <c r="B20" i="58"/>
  <c r="C21" i="58"/>
  <c r="D37" i="58"/>
  <c r="D38" i="57"/>
  <c r="D20" i="57"/>
  <c r="B20" i="57"/>
  <c r="C21" i="57"/>
  <c r="B39" i="57" l="1"/>
  <c r="C40" i="57"/>
  <c r="B38" i="58"/>
  <c r="C39" i="58"/>
  <c r="D46" i="59"/>
  <c r="C47" i="59"/>
  <c r="B46" i="59"/>
  <c r="D21" i="58"/>
  <c r="B21" i="58"/>
  <c r="D38" i="58"/>
  <c r="D21" i="57"/>
  <c r="B21" i="57"/>
  <c r="D39" i="57"/>
  <c r="C41" i="57" l="1"/>
  <c r="B40" i="57"/>
  <c r="D40" i="57"/>
  <c r="C40" i="58"/>
  <c r="B39" i="58"/>
  <c r="D47" i="59"/>
  <c r="C48" i="59"/>
  <c r="B47" i="59"/>
  <c r="D39" i="58"/>
  <c r="B41" i="57" l="1"/>
  <c r="C42" i="57"/>
  <c r="D41" i="57"/>
  <c r="B40" i="58"/>
  <c r="C41" i="58"/>
  <c r="D48" i="59"/>
  <c r="C49" i="59"/>
  <c r="B48" i="59"/>
  <c r="D40" i="58"/>
  <c r="B42" i="57" l="1"/>
  <c r="C43" i="57"/>
  <c r="D42" i="57"/>
  <c r="C42" i="58"/>
  <c r="D42" i="58" s="1"/>
  <c r="B41" i="58"/>
  <c r="D41" i="58"/>
  <c r="D49" i="59"/>
  <c r="C50" i="59"/>
  <c r="B49" i="59"/>
  <c r="C44" i="57" l="1"/>
  <c r="B43" i="57"/>
  <c r="D43" i="57"/>
  <c r="C43" i="58"/>
  <c r="B42" i="58"/>
  <c r="D50" i="59"/>
  <c r="C51" i="59"/>
  <c r="B50" i="59"/>
  <c r="B44" i="57" l="1"/>
  <c r="C45" i="57"/>
  <c r="D44" i="57"/>
  <c r="D43" i="58"/>
  <c r="C44" i="58"/>
  <c r="B43" i="58"/>
  <c r="D51" i="59"/>
  <c r="C52" i="59"/>
  <c r="B51" i="59"/>
  <c r="B45" i="57" l="1"/>
  <c r="C46" i="57"/>
  <c r="D45" i="57"/>
  <c r="D44" i="58"/>
  <c r="C45" i="58"/>
  <c r="B44" i="58"/>
  <c r="B52" i="59"/>
  <c r="D52" i="59"/>
  <c r="B46" i="57" l="1"/>
  <c r="C47" i="57"/>
  <c r="D46" i="57"/>
  <c r="B45" i="58"/>
  <c r="D45" i="58"/>
  <c r="C46" i="58"/>
  <c r="C53" i="59"/>
  <c r="B53" i="59" s="1"/>
  <c r="D47" i="57" l="1"/>
  <c r="B47" i="57"/>
  <c r="B46" i="58"/>
  <c r="B47" i="58" s="1"/>
  <c r="D46" i="58"/>
  <c r="C47" i="58"/>
  <c r="D47" i="58" s="1"/>
  <c r="D53" i="59"/>
  <c r="C54" i="59"/>
  <c r="B54" i="59" s="1"/>
  <c r="H49" i="56"/>
  <c r="H48" i="56"/>
  <c r="H47" i="56"/>
  <c r="H46" i="56"/>
  <c r="H41" i="56"/>
  <c r="H40" i="56"/>
  <c r="H39" i="56"/>
  <c r="H38" i="56"/>
  <c r="H37" i="56"/>
  <c r="H36" i="56"/>
  <c r="H35" i="56"/>
  <c r="H34" i="56"/>
  <c r="H33" i="56"/>
  <c r="H32" i="56"/>
  <c r="H31" i="56"/>
  <c r="H30" i="56"/>
  <c r="H29" i="56"/>
  <c r="H28" i="56"/>
  <c r="H27" i="56"/>
  <c r="C27" i="56"/>
  <c r="C28" i="56" s="1"/>
  <c r="C29" i="56" s="1"/>
  <c r="H26" i="56"/>
  <c r="C26" i="56"/>
  <c r="D26" i="56" s="1"/>
  <c r="H25" i="56"/>
  <c r="C25" i="56"/>
  <c r="D25" i="56" s="1"/>
  <c r="C24" i="56"/>
  <c r="H23" i="56"/>
  <c r="H22" i="56"/>
  <c r="H21" i="56"/>
  <c r="H20" i="56"/>
  <c r="H19" i="56"/>
  <c r="H18" i="56"/>
  <c r="H17" i="56"/>
  <c r="H16" i="56"/>
  <c r="H15" i="56"/>
  <c r="H12" i="56"/>
  <c r="H9" i="56"/>
  <c r="C9" i="56"/>
  <c r="C10" i="56" s="1"/>
  <c r="H43" i="55"/>
  <c r="H42" i="55"/>
  <c r="H41" i="55"/>
  <c r="H40" i="55"/>
  <c r="H39" i="55"/>
  <c r="H38" i="55"/>
  <c r="H37" i="55"/>
  <c r="H36" i="55"/>
  <c r="H35" i="55"/>
  <c r="H34" i="55"/>
  <c r="H33" i="55"/>
  <c r="H32" i="55"/>
  <c r="H31" i="55"/>
  <c r="H30" i="55"/>
  <c r="H29" i="55"/>
  <c r="H28" i="55"/>
  <c r="H27" i="55"/>
  <c r="H26" i="55"/>
  <c r="H25" i="55"/>
  <c r="C25" i="55"/>
  <c r="D25" i="55" s="1"/>
  <c r="H24" i="55"/>
  <c r="C24" i="55"/>
  <c r="D24" i="55" s="1"/>
  <c r="H23" i="55"/>
  <c r="C23" i="55"/>
  <c r="D23" i="55" s="1"/>
  <c r="C22" i="55"/>
  <c r="D22" i="55" s="1"/>
  <c r="H21" i="55"/>
  <c r="H20" i="55"/>
  <c r="H19" i="55"/>
  <c r="H18" i="55"/>
  <c r="H17" i="55"/>
  <c r="H16" i="55"/>
  <c r="H15" i="55"/>
  <c r="H14" i="55"/>
  <c r="H13" i="55"/>
  <c r="H12" i="55"/>
  <c r="H11" i="55"/>
  <c r="H10" i="55"/>
  <c r="H9" i="55"/>
  <c r="C9" i="55"/>
  <c r="C10" i="55" s="1"/>
  <c r="C11" i="55" s="1"/>
  <c r="C12" i="55" s="1"/>
  <c r="C13" i="55" s="1"/>
  <c r="C14" i="55" s="1"/>
  <c r="C15" i="55" s="1"/>
  <c r="H43" i="54"/>
  <c r="H42" i="54"/>
  <c r="H41" i="54"/>
  <c r="H40" i="54"/>
  <c r="H39" i="54"/>
  <c r="H38" i="54"/>
  <c r="H37" i="54"/>
  <c r="H36" i="54"/>
  <c r="H35" i="54"/>
  <c r="H34" i="54"/>
  <c r="H33" i="54"/>
  <c r="H32" i="54"/>
  <c r="H31" i="54"/>
  <c r="H30" i="54"/>
  <c r="H29" i="54"/>
  <c r="H28" i="54"/>
  <c r="H27" i="54"/>
  <c r="H26" i="54"/>
  <c r="H25" i="54"/>
  <c r="C25" i="54"/>
  <c r="D25" i="54" s="1"/>
  <c r="H24" i="54"/>
  <c r="C24" i="54"/>
  <c r="D24" i="54" s="1"/>
  <c r="H23" i="54"/>
  <c r="C23" i="54"/>
  <c r="D23" i="54" s="1"/>
  <c r="C22" i="54"/>
  <c r="D22" i="54" s="1"/>
  <c r="H21" i="54"/>
  <c r="H20" i="54"/>
  <c r="H19" i="54"/>
  <c r="H18" i="54"/>
  <c r="H17" i="54"/>
  <c r="H16" i="54"/>
  <c r="H15" i="54"/>
  <c r="H14" i="54"/>
  <c r="H13" i="54"/>
  <c r="H12" i="54"/>
  <c r="H11" i="54"/>
  <c r="H10" i="54"/>
  <c r="H9" i="54"/>
  <c r="C9" i="54"/>
  <c r="C10" i="54" s="1"/>
  <c r="C11" i="54" s="1"/>
  <c r="C12" i="54" s="1"/>
  <c r="C13" i="54" s="1"/>
  <c r="C14" i="54" s="1"/>
  <c r="C15" i="54" s="1"/>
  <c r="H43" i="53"/>
  <c r="H42" i="53"/>
  <c r="H41" i="53"/>
  <c r="H40" i="53"/>
  <c r="H39" i="53"/>
  <c r="H38" i="53"/>
  <c r="H37" i="53"/>
  <c r="H36" i="53"/>
  <c r="H35" i="53"/>
  <c r="H34" i="53"/>
  <c r="H33" i="53"/>
  <c r="H32" i="53"/>
  <c r="H31" i="53"/>
  <c r="H30" i="53"/>
  <c r="H29" i="53"/>
  <c r="H28" i="53"/>
  <c r="H27" i="53"/>
  <c r="H26" i="53"/>
  <c r="H25" i="53"/>
  <c r="C25" i="53"/>
  <c r="C26" i="53" s="1"/>
  <c r="H24" i="53"/>
  <c r="C24" i="53"/>
  <c r="D24" i="53" s="1"/>
  <c r="H23" i="53"/>
  <c r="C23" i="53"/>
  <c r="D23" i="53" s="1"/>
  <c r="C22" i="53"/>
  <c r="D22" i="53" s="1"/>
  <c r="H21" i="53"/>
  <c r="H20" i="53"/>
  <c r="H19" i="53"/>
  <c r="H18" i="53"/>
  <c r="H17" i="53"/>
  <c r="H16" i="53"/>
  <c r="H15" i="53"/>
  <c r="H14" i="53"/>
  <c r="H13" i="53"/>
  <c r="H12" i="53"/>
  <c r="H11" i="53"/>
  <c r="H10" i="53"/>
  <c r="H9" i="53"/>
  <c r="C9" i="53"/>
  <c r="B23" i="53" l="1"/>
  <c r="B24" i="53"/>
  <c r="D9" i="54"/>
  <c r="B25" i="53"/>
  <c r="D13" i="54"/>
  <c r="D11" i="54"/>
  <c r="B9" i="55"/>
  <c r="B22" i="55"/>
  <c r="D25" i="53"/>
  <c r="B9" i="54"/>
  <c r="B10" i="54"/>
  <c r="B12" i="54"/>
  <c r="B14" i="54"/>
  <c r="D9" i="55"/>
  <c r="B22" i="54"/>
  <c r="D54" i="59"/>
  <c r="C11" i="56"/>
  <c r="D11" i="56" s="1"/>
  <c r="D10" i="56"/>
  <c r="B25" i="56"/>
  <c r="B26" i="56"/>
  <c r="B27" i="56"/>
  <c r="D27" i="56"/>
  <c r="D9" i="56"/>
  <c r="B9" i="56"/>
  <c r="B10" i="56" s="1"/>
  <c r="D24" i="56"/>
  <c r="B24" i="56"/>
  <c r="C30" i="56"/>
  <c r="D29" i="56"/>
  <c r="D28" i="56"/>
  <c r="B29" i="56"/>
  <c r="B28" i="56"/>
  <c r="C16" i="55"/>
  <c r="D15" i="55"/>
  <c r="D10" i="55"/>
  <c r="B11" i="55"/>
  <c r="D12" i="55"/>
  <c r="B13" i="55"/>
  <c r="D14" i="55"/>
  <c r="B15" i="55"/>
  <c r="B10" i="55"/>
  <c r="D11" i="55"/>
  <c r="B12" i="55"/>
  <c r="D13" i="55"/>
  <c r="B14" i="55"/>
  <c r="C26" i="55"/>
  <c r="B23" i="55"/>
  <c r="B24" i="55"/>
  <c r="B25" i="55"/>
  <c r="C16" i="54"/>
  <c r="D15" i="54"/>
  <c r="D10" i="54"/>
  <c r="B11" i="54"/>
  <c r="D12" i="54"/>
  <c r="B13" i="54"/>
  <c r="D14" i="54"/>
  <c r="B15" i="54"/>
  <c r="C26" i="54"/>
  <c r="B23" i="54"/>
  <c r="B24" i="54"/>
  <c r="B25" i="54"/>
  <c r="C27" i="53"/>
  <c r="B27" i="53" s="1"/>
  <c r="D26" i="53"/>
  <c r="B26" i="53"/>
  <c r="D9" i="53"/>
  <c r="B9" i="53"/>
  <c r="C10" i="53"/>
  <c r="B22" i="53"/>
  <c r="C31" i="56" l="1"/>
  <c r="D30" i="56"/>
  <c r="B30" i="56"/>
  <c r="B11" i="56"/>
  <c r="C12" i="56"/>
  <c r="C13" i="56" s="1"/>
  <c r="C17" i="55"/>
  <c r="D16" i="55"/>
  <c r="B16" i="55"/>
  <c r="D26" i="55"/>
  <c r="B26" i="55"/>
  <c r="C27" i="55"/>
  <c r="B27" i="55" s="1"/>
  <c r="D26" i="54"/>
  <c r="B26" i="54"/>
  <c r="C27" i="54"/>
  <c r="B27" i="54" s="1"/>
  <c r="C17" i="54"/>
  <c r="D16" i="54"/>
  <c r="B16" i="54"/>
  <c r="C28" i="53"/>
  <c r="B28" i="53" s="1"/>
  <c r="D27" i="53"/>
  <c r="D10" i="53"/>
  <c r="B10" i="53"/>
  <c r="C11" i="53"/>
  <c r="B31" i="56" l="1"/>
  <c r="C32" i="56"/>
  <c r="C14" i="56"/>
  <c r="D14" i="56" s="1"/>
  <c r="D13" i="56"/>
  <c r="D12" i="56"/>
  <c r="B12" i="56"/>
  <c r="B13" i="56" s="1"/>
  <c r="D31" i="56"/>
  <c r="C18" i="55"/>
  <c r="D17" i="55"/>
  <c r="B17" i="55"/>
  <c r="D27" i="55"/>
  <c r="C28" i="55"/>
  <c r="B28" i="55" s="1"/>
  <c r="C18" i="54"/>
  <c r="D17" i="54"/>
  <c r="B17" i="54"/>
  <c r="D27" i="54"/>
  <c r="C28" i="54"/>
  <c r="B28" i="54" s="1"/>
  <c r="C29" i="53"/>
  <c r="B29" i="53" s="1"/>
  <c r="D28" i="53"/>
  <c r="D11" i="53"/>
  <c r="B11" i="53"/>
  <c r="C12" i="53"/>
  <c r="B32" i="56" l="1"/>
  <c r="C33" i="56"/>
  <c r="D32" i="56"/>
  <c r="B14" i="56"/>
  <c r="C15" i="56"/>
  <c r="C19" i="55"/>
  <c r="D18" i="55"/>
  <c r="B18" i="55"/>
  <c r="D28" i="55"/>
  <c r="C29" i="55"/>
  <c r="B29" i="55" s="1"/>
  <c r="D28" i="54"/>
  <c r="C29" i="54"/>
  <c r="B29" i="54" s="1"/>
  <c r="C19" i="54"/>
  <c r="D18" i="54"/>
  <c r="B18" i="54"/>
  <c r="C30" i="53"/>
  <c r="B30" i="53" s="1"/>
  <c r="D29" i="53"/>
  <c r="D12" i="53"/>
  <c r="B12" i="53"/>
  <c r="C13" i="53"/>
  <c r="C34" i="56" l="1"/>
  <c r="B33" i="56"/>
  <c r="D15" i="56"/>
  <c r="B15" i="56"/>
  <c r="C16" i="56"/>
  <c r="D33" i="56"/>
  <c r="C20" i="55"/>
  <c r="D19" i="55"/>
  <c r="B19" i="55"/>
  <c r="D29" i="55"/>
  <c r="C30" i="55"/>
  <c r="B30" i="55" s="1"/>
  <c r="D29" i="54"/>
  <c r="C30" i="54"/>
  <c r="B30" i="54" s="1"/>
  <c r="C20" i="54"/>
  <c r="D19" i="54"/>
  <c r="B19" i="54"/>
  <c r="C31" i="53"/>
  <c r="B31" i="53" s="1"/>
  <c r="D30" i="53"/>
  <c r="D13" i="53"/>
  <c r="B13" i="53"/>
  <c r="C14" i="53"/>
  <c r="C35" i="56" l="1"/>
  <c r="B34" i="56"/>
  <c r="D34" i="56"/>
  <c r="D16" i="56"/>
  <c r="B16" i="56"/>
  <c r="C17" i="56"/>
  <c r="C21" i="55"/>
  <c r="D20" i="55"/>
  <c r="B20" i="55"/>
  <c r="D30" i="55"/>
  <c r="C31" i="55"/>
  <c r="B31" i="55" s="1"/>
  <c r="C21" i="54"/>
  <c r="D20" i="54"/>
  <c r="B20" i="54"/>
  <c r="D30" i="54"/>
  <c r="C31" i="54"/>
  <c r="B31" i="54" s="1"/>
  <c r="C32" i="53"/>
  <c r="B32" i="53" s="1"/>
  <c r="D31" i="53"/>
  <c r="D14" i="53"/>
  <c r="B14" i="53"/>
  <c r="C15" i="53"/>
  <c r="C36" i="56" l="1"/>
  <c r="B35" i="56"/>
  <c r="D17" i="56"/>
  <c r="B17" i="56"/>
  <c r="C18" i="56"/>
  <c r="D35" i="56"/>
  <c r="D21" i="55"/>
  <c r="B21" i="55"/>
  <c r="D31" i="55"/>
  <c r="C32" i="55"/>
  <c r="B32" i="55" s="1"/>
  <c r="D21" i="54"/>
  <c r="B21" i="54"/>
  <c r="D31" i="54"/>
  <c r="C32" i="54"/>
  <c r="B32" i="54" s="1"/>
  <c r="D15" i="53"/>
  <c r="B15" i="53"/>
  <c r="C16" i="53"/>
  <c r="C33" i="53"/>
  <c r="B33" i="53" s="1"/>
  <c r="D32" i="53"/>
  <c r="C37" i="56" l="1"/>
  <c r="B36" i="56"/>
  <c r="D36" i="56"/>
  <c r="D18" i="56"/>
  <c r="B18" i="56"/>
  <c r="C19" i="56"/>
  <c r="D32" i="55"/>
  <c r="C33" i="55"/>
  <c r="B33" i="55" s="1"/>
  <c r="D32" i="54"/>
  <c r="C33" i="54"/>
  <c r="B33" i="54" s="1"/>
  <c r="D16" i="53"/>
  <c r="B16" i="53"/>
  <c r="C17" i="53"/>
  <c r="C34" i="53"/>
  <c r="B34" i="53" s="1"/>
  <c r="D33" i="53"/>
  <c r="C38" i="56" l="1"/>
  <c r="B37" i="56"/>
  <c r="D19" i="56"/>
  <c r="B19" i="56"/>
  <c r="C20" i="56"/>
  <c r="D37" i="56"/>
  <c r="D33" i="55"/>
  <c r="C34" i="55"/>
  <c r="B34" i="55" s="1"/>
  <c r="D33" i="54"/>
  <c r="C34" i="54"/>
  <c r="B34" i="54" s="1"/>
  <c r="D17" i="53"/>
  <c r="B17" i="53"/>
  <c r="C18" i="53"/>
  <c r="C35" i="53"/>
  <c r="B35" i="53" s="1"/>
  <c r="D34" i="53"/>
  <c r="C39" i="56" l="1"/>
  <c r="B38" i="56"/>
  <c r="D38" i="56"/>
  <c r="D20" i="56"/>
  <c r="B20" i="56"/>
  <c r="C21" i="56"/>
  <c r="D34" i="55"/>
  <c r="C35" i="55"/>
  <c r="B35" i="55" s="1"/>
  <c r="D34" i="54"/>
  <c r="C35" i="54"/>
  <c r="B35" i="54" s="1"/>
  <c r="D18" i="53"/>
  <c r="B18" i="53"/>
  <c r="C19" i="53"/>
  <c r="C36" i="53"/>
  <c r="B36" i="53" s="1"/>
  <c r="D35" i="53"/>
  <c r="B39" i="56" l="1"/>
  <c r="C40" i="56"/>
  <c r="D21" i="56"/>
  <c r="B21" i="56"/>
  <c r="C22" i="56"/>
  <c r="D39" i="56"/>
  <c r="D35" i="55"/>
  <c r="C36" i="55"/>
  <c r="B36" i="55" s="1"/>
  <c r="D35" i="54"/>
  <c r="C36" i="54"/>
  <c r="B36" i="54" s="1"/>
  <c r="D19" i="53"/>
  <c r="B19" i="53"/>
  <c r="C20" i="53"/>
  <c r="C37" i="53"/>
  <c r="B37" i="53" s="1"/>
  <c r="D36" i="53"/>
  <c r="C41" i="56" l="1"/>
  <c r="B40" i="56"/>
  <c r="D40" i="56"/>
  <c r="D22" i="56"/>
  <c r="B22" i="56"/>
  <c r="C23" i="56"/>
  <c r="D36" i="55"/>
  <c r="C37" i="55"/>
  <c r="B37" i="55" s="1"/>
  <c r="D36" i="54"/>
  <c r="C37" i="54"/>
  <c r="B37" i="54" s="1"/>
  <c r="D20" i="53"/>
  <c r="B20" i="53"/>
  <c r="C21" i="53"/>
  <c r="C38" i="53"/>
  <c r="B38" i="53" s="1"/>
  <c r="D37" i="53"/>
  <c r="C42" i="56" l="1"/>
  <c r="B41" i="56"/>
  <c r="D23" i="56"/>
  <c r="B23" i="56"/>
  <c r="D41" i="56"/>
  <c r="D37" i="55"/>
  <c r="C38" i="55"/>
  <c r="B38" i="55" s="1"/>
  <c r="D37" i="54"/>
  <c r="C38" i="54"/>
  <c r="B38" i="54" s="1"/>
  <c r="D21" i="53"/>
  <c r="B21" i="53"/>
  <c r="C39" i="53"/>
  <c r="D38" i="53"/>
  <c r="B42" i="56" l="1"/>
  <c r="C43" i="56"/>
  <c r="D42" i="56"/>
  <c r="D38" i="55"/>
  <c r="C39" i="55"/>
  <c r="D38" i="54"/>
  <c r="C39" i="54"/>
  <c r="C40" i="53"/>
  <c r="D39" i="53"/>
  <c r="B39" i="53"/>
  <c r="B43" i="56" l="1"/>
  <c r="C44" i="56"/>
  <c r="D43" i="56"/>
  <c r="D39" i="55"/>
  <c r="B39" i="55"/>
  <c r="C40" i="55"/>
  <c r="D39" i="54"/>
  <c r="B39" i="54"/>
  <c r="C40" i="54"/>
  <c r="C41" i="53"/>
  <c r="D40" i="53"/>
  <c r="B40" i="53"/>
  <c r="B44" i="56" l="1"/>
  <c r="C45" i="56"/>
  <c r="D44" i="56"/>
  <c r="D40" i="55"/>
  <c r="B40" i="55"/>
  <c r="C41" i="55"/>
  <c r="D40" i="54"/>
  <c r="B40" i="54"/>
  <c r="C41" i="54"/>
  <c r="C42" i="53"/>
  <c r="D41" i="53"/>
  <c r="B41" i="53"/>
  <c r="C46" i="56" l="1"/>
  <c r="B45" i="56"/>
  <c r="D45" i="56"/>
  <c r="D41" i="55"/>
  <c r="B41" i="55"/>
  <c r="C42" i="55"/>
  <c r="D41" i="54"/>
  <c r="B41" i="54"/>
  <c r="C42" i="54"/>
  <c r="C43" i="53"/>
  <c r="D42" i="53"/>
  <c r="B42" i="53"/>
  <c r="B46" i="56" l="1"/>
  <c r="C47" i="56"/>
  <c r="D46" i="56"/>
  <c r="D42" i="55"/>
  <c r="B42" i="55"/>
  <c r="C43" i="55"/>
  <c r="D42" i="54"/>
  <c r="B42" i="54"/>
  <c r="C43" i="54"/>
  <c r="D43" i="53"/>
  <c r="B43" i="53"/>
  <c r="B47" i="56" l="1"/>
  <c r="D47" i="56"/>
  <c r="C48" i="56"/>
  <c r="D43" i="55"/>
  <c r="B43" i="55"/>
  <c r="D43" i="54"/>
  <c r="B43" i="54"/>
  <c r="H41" i="50"/>
  <c r="H40" i="50"/>
  <c r="H42" i="50"/>
  <c r="B48" i="56" l="1"/>
  <c r="D48" i="56"/>
  <c r="C49" i="56"/>
  <c r="H43" i="51"/>
  <c r="H42" i="51"/>
  <c r="H41" i="51"/>
  <c r="H40" i="51"/>
  <c r="H39" i="51"/>
  <c r="H38" i="51"/>
  <c r="H37" i="51"/>
  <c r="H36" i="51"/>
  <c r="H35" i="51"/>
  <c r="H34" i="51"/>
  <c r="H33" i="51"/>
  <c r="H32" i="51"/>
  <c r="H31" i="51"/>
  <c r="H30" i="51"/>
  <c r="H29" i="51"/>
  <c r="H28" i="51"/>
  <c r="H27" i="51"/>
  <c r="H26" i="51"/>
  <c r="H25" i="51"/>
  <c r="C25" i="51"/>
  <c r="C26" i="51" s="1"/>
  <c r="C27" i="51" s="1"/>
  <c r="H24" i="51"/>
  <c r="C24" i="51"/>
  <c r="B24" i="51" s="1"/>
  <c r="H23" i="51"/>
  <c r="C23" i="51"/>
  <c r="B23" i="51" s="1"/>
  <c r="C22" i="51"/>
  <c r="D22" i="51" s="1"/>
  <c r="H21" i="51"/>
  <c r="H20" i="51"/>
  <c r="H19" i="51"/>
  <c r="H18" i="51"/>
  <c r="H17" i="51"/>
  <c r="H16" i="51"/>
  <c r="H15" i="51"/>
  <c r="H14" i="51"/>
  <c r="H13" i="51"/>
  <c r="H12" i="51"/>
  <c r="H11" i="51"/>
  <c r="H10" i="51"/>
  <c r="H9" i="51"/>
  <c r="C9" i="51"/>
  <c r="H45" i="50"/>
  <c r="H44" i="50"/>
  <c r="H43" i="50"/>
  <c r="H39" i="50"/>
  <c r="H38" i="50"/>
  <c r="H37" i="50"/>
  <c r="H36" i="50"/>
  <c r="H35" i="50"/>
  <c r="H34" i="50"/>
  <c r="H33" i="50"/>
  <c r="H32" i="50"/>
  <c r="H31" i="50"/>
  <c r="H30" i="50"/>
  <c r="H29" i="50"/>
  <c r="H28" i="50"/>
  <c r="H27" i="50"/>
  <c r="H26" i="50"/>
  <c r="H25" i="50"/>
  <c r="C25" i="50"/>
  <c r="C26" i="50" s="1"/>
  <c r="H24" i="50"/>
  <c r="C24" i="50"/>
  <c r="B24" i="50" s="1"/>
  <c r="H23" i="50"/>
  <c r="C23" i="50"/>
  <c r="B23" i="50" s="1"/>
  <c r="C22" i="50"/>
  <c r="D22" i="50" s="1"/>
  <c r="H21" i="50"/>
  <c r="H20" i="50"/>
  <c r="H19" i="50"/>
  <c r="H18" i="50"/>
  <c r="H17" i="50"/>
  <c r="H16" i="50"/>
  <c r="H15" i="50"/>
  <c r="H14" i="50"/>
  <c r="H13" i="50"/>
  <c r="H12" i="50"/>
  <c r="H11" i="50"/>
  <c r="H10" i="50"/>
  <c r="H9" i="50"/>
  <c r="C9" i="50"/>
  <c r="D23" i="50" l="1"/>
  <c r="D25" i="50"/>
  <c r="D25" i="51"/>
  <c r="D24" i="50"/>
  <c r="D24" i="51"/>
  <c r="D23" i="51"/>
  <c r="C28" i="51"/>
  <c r="B27" i="51"/>
  <c r="B49" i="56"/>
  <c r="D49" i="56"/>
  <c r="B25" i="50"/>
  <c r="B25" i="51"/>
  <c r="D9" i="51"/>
  <c r="B9" i="51"/>
  <c r="C10" i="51"/>
  <c r="D26" i="51"/>
  <c r="B26" i="51"/>
  <c r="B22" i="51"/>
  <c r="D9" i="50"/>
  <c r="B9" i="50"/>
  <c r="C10" i="50"/>
  <c r="C27" i="50"/>
  <c r="B27" i="50" s="1"/>
  <c r="D26" i="50"/>
  <c r="B26" i="50"/>
  <c r="B22" i="50"/>
  <c r="C29" i="51" l="1"/>
  <c r="B28" i="51"/>
  <c r="D10" i="51"/>
  <c r="B10" i="51"/>
  <c r="C11" i="51"/>
  <c r="D27" i="51"/>
  <c r="D10" i="50"/>
  <c r="B10" i="50"/>
  <c r="C11" i="50"/>
  <c r="C28" i="50"/>
  <c r="B28" i="50" s="1"/>
  <c r="D27" i="50"/>
  <c r="C30" i="51" l="1"/>
  <c r="B29" i="51"/>
  <c r="D11" i="51"/>
  <c r="B11" i="51"/>
  <c r="C12" i="51"/>
  <c r="D28" i="51"/>
  <c r="D11" i="50"/>
  <c r="B11" i="50"/>
  <c r="C12" i="50"/>
  <c r="C29" i="50"/>
  <c r="B29" i="50" s="1"/>
  <c r="D28" i="50"/>
  <c r="C31" i="51" l="1"/>
  <c r="B30" i="51"/>
  <c r="D12" i="51"/>
  <c r="B12" i="51"/>
  <c r="C13" i="51"/>
  <c r="D29" i="51"/>
  <c r="D12" i="50"/>
  <c r="B12" i="50"/>
  <c r="C13" i="50"/>
  <c r="C30" i="50"/>
  <c r="B30" i="50" s="1"/>
  <c r="D29" i="50"/>
  <c r="B31" i="51" l="1"/>
  <c r="C32" i="51"/>
  <c r="D13" i="51"/>
  <c r="B13" i="51"/>
  <c r="C14" i="51"/>
  <c r="D30" i="51"/>
  <c r="D13" i="50"/>
  <c r="B13" i="50"/>
  <c r="C14" i="50"/>
  <c r="C31" i="50"/>
  <c r="B31" i="50" s="1"/>
  <c r="D30" i="50"/>
  <c r="B32" i="51" l="1"/>
  <c r="C33" i="51"/>
  <c r="D14" i="51"/>
  <c r="B14" i="51"/>
  <c r="C15" i="51"/>
  <c r="D31" i="51"/>
  <c r="D14" i="50"/>
  <c r="B14" i="50"/>
  <c r="C15" i="50"/>
  <c r="C32" i="50"/>
  <c r="B32" i="50" s="1"/>
  <c r="D31" i="50"/>
  <c r="B33" i="51" l="1"/>
  <c r="C34" i="51"/>
  <c r="D15" i="51"/>
  <c r="B15" i="51"/>
  <c r="C16" i="51"/>
  <c r="D32" i="51"/>
  <c r="D15" i="50"/>
  <c r="B15" i="50"/>
  <c r="C16" i="50"/>
  <c r="C33" i="50"/>
  <c r="B33" i="50" s="1"/>
  <c r="D32" i="50"/>
  <c r="B34" i="51" l="1"/>
  <c r="C35" i="51"/>
  <c r="D16" i="51"/>
  <c r="B16" i="51"/>
  <c r="C17" i="51"/>
  <c r="D33" i="51"/>
  <c r="D16" i="50"/>
  <c r="B16" i="50"/>
  <c r="C17" i="50"/>
  <c r="C34" i="50"/>
  <c r="B34" i="50" s="1"/>
  <c r="D33" i="50"/>
  <c r="C36" i="51" l="1"/>
  <c r="B35" i="51"/>
  <c r="D17" i="51"/>
  <c r="B17" i="51"/>
  <c r="C18" i="51"/>
  <c r="D34" i="51"/>
  <c r="D17" i="50"/>
  <c r="B17" i="50"/>
  <c r="C18" i="50"/>
  <c r="C35" i="50"/>
  <c r="B35" i="50" s="1"/>
  <c r="D34" i="50"/>
  <c r="C37" i="51" l="1"/>
  <c r="B37" i="51" s="1"/>
  <c r="B36" i="51"/>
  <c r="D18" i="51"/>
  <c r="B18" i="51"/>
  <c r="C19" i="51"/>
  <c r="D35" i="51"/>
  <c r="D18" i="50"/>
  <c r="B18" i="50"/>
  <c r="C19" i="50"/>
  <c r="C36" i="50"/>
  <c r="B36" i="50" s="1"/>
  <c r="D35" i="50"/>
  <c r="D19" i="51" l="1"/>
  <c r="B19" i="51"/>
  <c r="C20" i="51"/>
  <c r="D36" i="51"/>
  <c r="D19" i="50"/>
  <c r="B19" i="50"/>
  <c r="C20" i="50"/>
  <c r="C37" i="50"/>
  <c r="B37" i="50" s="1"/>
  <c r="D36" i="50"/>
  <c r="D20" i="51" l="1"/>
  <c r="B20" i="51"/>
  <c r="C21" i="51"/>
  <c r="C38" i="51"/>
  <c r="B38" i="51" s="1"/>
  <c r="D37" i="51"/>
  <c r="D20" i="50"/>
  <c r="B20" i="50"/>
  <c r="C21" i="50"/>
  <c r="C38" i="50"/>
  <c r="B38" i="50" s="1"/>
  <c r="D37" i="50"/>
  <c r="D21" i="51" l="1"/>
  <c r="B21" i="51"/>
  <c r="C39" i="51"/>
  <c r="D38" i="51"/>
  <c r="D21" i="50"/>
  <c r="B21" i="50"/>
  <c r="C39" i="50"/>
  <c r="D38" i="50"/>
  <c r="C40" i="50" l="1"/>
  <c r="B40" i="50" s="1"/>
  <c r="B39" i="50"/>
  <c r="C40" i="51"/>
  <c r="D39" i="51"/>
  <c r="B39" i="51"/>
  <c r="D39" i="50"/>
  <c r="D40" i="50" l="1"/>
  <c r="C41" i="50"/>
  <c r="B41" i="50" s="1"/>
  <c r="C41" i="51"/>
  <c r="D40" i="51"/>
  <c r="B40" i="51"/>
  <c r="D41" i="50" l="1"/>
  <c r="C42" i="50"/>
  <c r="B42" i="50" s="1"/>
  <c r="C42" i="51"/>
  <c r="D41" i="51"/>
  <c r="B41" i="51"/>
  <c r="D42" i="50" l="1"/>
  <c r="C43" i="50"/>
  <c r="D43" i="50" s="1"/>
  <c r="B43" i="50"/>
  <c r="C44" i="50"/>
  <c r="D44" i="50" s="1"/>
  <c r="C43" i="51"/>
  <c r="D42" i="51"/>
  <c r="B42" i="51"/>
  <c r="C45" i="50" l="1"/>
  <c r="B45" i="50" s="1"/>
  <c r="B44" i="50"/>
  <c r="D43" i="51"/>
  <c r="B43" i="51"/>
  <c r="D45" i="50"/>
  <c r="D132" i="15" l="1"/>
  <c r="B132" i="15"/>
  <c r="B52" i="15" l="1"/>
  <c r="B53" i="15" s="1"/>
  <c r="B54" i="15" s="1"/>
  <c r="B55" i="15" s="1"/>
  <c r="B56" i="15" s="1"/>
  <c r="B57" i="15" s="1"/>
  <c r="B58" i="15" s="1"/>
  <c r="B59" i="15" s="1"/>
  <c r="B60" i="15" s="1"/>
  <c r="B61" i="15" s="1"/>
  <c r="B62" i="15" s="1"/>
  <c r="B63" i="15" s="1"/>
  <c r="B64" i="15" s="1"/>
  <c r="B65" i="15" s="1"/>
  <c r="B66" i="15" s="1"/>
  <c r="B67" i="15" s="1"/>
  <c r="B68" i="15" s="1"/>
  <c r="B69" i="15" s="1"/>
  <c r="B70" i="15" s="1"/>
  <c r="B71" i="15" s="1"/>
  <c r="B72" i="15" s="1"/>
  <c r="B73" i="15" s="1"/>
  <c r="B74" i="15" s="1"/>
  <c r="B75" i="15" s="1"/>
  <c r="B76" i="15" s="1"/>
  <c r="B77" i="15" s="1"/>
  <c r="B78" i="15" s="1"/>
  <c r="B79" i="15" s="1"/>
  <c r="B80" i="15" s="1"/>
  <c r="B81" i="15" s="1"/>
  <c r="B82" i="15" s="1"/>
  <c r="B83" i="15" s="1"/>
  <c r="B84" i="15" s="1"/>
  <c r="B85" i="15" s="1"/>
  <c r="B86" i="15" s="1"/>
  <c r="B87" i="15" s="1"/>
  <c r="B88" i="15" s="1"/>
  <c r="B89" i="15" s="1"/>
  <c r="B90" i="15" s="1"/>
  <c r="B91" i="15" s="1"/>
  <c r="B246" i="15"/>
  <c r="C297" i="15"/>
  <c r="C298" i="15" s="1"/>
  <c r="B296" i="15"/>
  <c r="B297" i="15" s="1"/>
  <c r="D296" i="15"/>
  <c r="B295" i="15"/>
  <c r="B102" i="15"/>
  <c r="B112" i="15"/>
  <c r="B122" i="15"/>
  <c r="B92" i="15"/>
  <c r="D102" i="15"/>
  <c r="D112" i="15"/>
  <c r="D122" i="15"/>
  <c r="D92" i="15"/>
  <c r="C123" i="15"/>
  <c r="D123" i="15"/>
  <c r="C113" i="15"/>
  <c r="D113" i="15" s="1"/>
  <c r="C103" i="15"/>
  <c r="D103" i="15" s="1"/>
  <c r="C93" i="15"/>
  <c r="C94" i="15" s="1"/>
  <c r="C53" i="15"/>
  <c r="C54" i="15" s="1"/>
  <c r="C124" i="15"/>
  <c r="B124" i="15" s="1"/>
  <c r="B123" i="15"/>
  <c r="C104" i="15"/>
  <c r="C105" i="15" s="1"/>
  <c r="B305" i="15"/>
  <c r="B306" i="15" s="1"/>
  <c r="B307" i="15" s="1"/>
  <c r="B286" i="15"/>
  <c r="B287" i="15" s="1"/>
  <c r="B288" i="15" s="1"/>
  <c r="B289" i="15" s="1"/>
  <c r="B290" i="15" s="1"/>
  <c r="B291" i="15" s="1"/>
  <c r="B292" i="15" s="1"/>
  <c r="B293" i="15" s="1"/>
  <c r="B294" i="15" s="1"/>
  <c r="B243" i="15"/>
  <c r="B244" i="15" s="1"/>
  <c r="B245" i="15" s="1"/>
  <c r="B203" i="15"/>
  <c r="B177" i="15"/>
  <c r="B178" i="15" s="1"/>
  <c r="B179" i="15" s="1"/>
  <c r="B180" i="15" s="1"/>
  <c r="B181" i="15" s="1"/>
  <c r="B182" i="15" s="1"/>
  <c r="B183" i="15" s="1"/>
  <c r="B184" i="15" s="1"/>
  <c r="B185" i="15" s="1"/>
  <c r="B186" i="15" s="1"/>
  <c r="B187" i="15" s="1"/>
  <c r="B188" i="15" s="1"/>
  <c r="B189" i="15" s="1"/>
  <c r="B190" i="15" s="1"/>
  <c r="B191" i="15" s="1"/>
  <c r="B192" i="15" s="1"/>
  <c r="B193" i="15" s="1"/>
  <c r="B194" i="15" s="1"/>
  <c r="B195" i="15" s="1"/>
  <c r="B196" i="15" s="1"/>
  <c r="B176" i="15"/>
  <c r="B175" i="15"/>
  <c r="B174" i="15"/>
  <c r="B153" i="15"/>
  <c r="B154" i="15"/>
  <c r="B133" i="15"/>
  <c r="B134" i="15" s="1"/>
  <c r="B135" i="15" s="1"/>
  <c r="B136" i="15" s="1"/>
  <c r="B137" i="15" s="1"/>
  <c r="B138" i="15" s="1"/>
  <c r="B139" i="15" s="1"/>
  <c r="B140" i="15" s="1"/>
  <c r="B141" i="15" s="1"/>
  <c r="B142" i="15" s="1"/>
  <c r="B143" i="15" s="1"/>
  <c r="B144" i="15" s="1"/>
  <c r="B145" i="15" s="1"/>
  <c r="B146" i="15" s="1"/>
  <c r="B147" i="15" s="1"/>
  <c r="B148" i="15" s="1"/>
  <c r="B149" i="15" s="1"/>
  <c r="B150" i="15" s="1"/>
  <c r="B151" i="15" s="1"/>
  <c r="B152" i="15" s="1"/>
  <c r="B49" i="15"/>
  <c r="B50" i="15" s="1"/>
  <c r="B51" i="15" s="1"/>
  <c r="B8" i="15"/>
  <c r="B9" i="15" s="1"/>
  <c r="B10" i="15" s="1"/>
  <c r="B11" i="15" s="1"/>
  <c r="B12" i="15" s="1"/>
  <c r="B13" i="15" s="1"/>
  <c r="B14" i="15" s="1"/>
  <c r="B15" i="15" s="1"/>
  <c r="B16" i="15" s="1"/>
  <c r="B17" i="15" s="1"/>
  <c r="B18" i="15" s="1"/>
  <c r="B19" i="15" s="1"/>
  <c r="B20" i="15" s="1"/>
  <c r="B21" i="15" s="1"/>
  <c r="B22" i="15" s="1"/>
  <c r="B23" i="15" s="1"/>
  <c r="B24" i="15" s="1"/>
  <c r="B25" i="15" s="1"/>
  <c r="B26" i="15" s="1"/>
  <c r="B27" i="15" s="1"/>
  <c r="B28" i="15" s="1"/>
  <c r="B29" i="15" s="1"/>
  <c r="B30" i="15" s="1"/>
  <c r="B31" i="15" s="1"/>
  <c r="B32" i="15" s="1"/>
  <c r="B33" i="15" s="1"/>
  <c r="B34" i="15" s="1"/>
  <c r="B35" i="15" s="1"/>
  <c r="B36" i="15" s="1"/>
  <c r="B37" i="15" s="1"/>
  <c r="B38" i="15" s="1"/>
  <c r="B39" i="15" s="1"/>
  <c r="B40" i="15" s="1"/>
  <c r="B41" i="15" s="1"/>
  <c r="B42" i="15" s="1"/>
  <c r="B43" i="15" s="1"/>
  <c r="B44" i="15" s="1"/>
  <c r="B45" i="15" s="1"/>
  <c r="B46" i="15" s="1"/>
  <c r="B47" i="15" s="1"/>
  <c r="B48" i="15" s="1"/>
  <c r="D305" i="15"/>
  <c r="D286" i="15"/>
  <c r="D243" i="15"/>
  <c r="D203" i="15"/>
  <c r="D177" i="15"/>
  <c r="D176" i="15"/>
  <c r="D175" i="15"/>
  <c r="D174" i="15"/>
  <c r="D154" i="15"/>
  <c r="D153" i="15"/>
  <c r="D133" i="15"/>
  <c r="D52" i="15"/>
  <c r="D49" i="15"/>
  <c r="D50" i="15"/>
  <c r="D51" i="15"/>
  <c r="D8" i="15"/>
  <c r="C306" i="15"/>
  <c r="D306" i="15" s="1"/>
  <c r="C287" i="15"/>
  <c r="D287" i="15" s="1"/>
  <c r="D246" i="15"/>
  <c r="C244" i="15"/>
  <c r="C245" i="15" s="1"/>
  <c r="D245" i="15" s="1"/>
  <c r="C204" i="15"/>
  <c r="D204" i="15" s="1"/>
  <c r="C178" i="15"/>
  <c r="D178" i="15" s="1"/>
  <c r="C155" i="15"/>
  <c r="D155" i="15" s="1"/>
  <c r="C134" i="15"/>
  <c r="D134" i="15" s="1"/>
  <c r="D9" i="15"/>
  <c r="C247" i="15"/>
  <c r="D247" i="15" s="1"/>
  <c r="C10" i="15"/>
  <c r="D10" i="15" s="1"/>
  <c r="C205" i="15"/>
  <c r="D205" i="15" s="1"/>
  <c r="H306" i="15"/>
  <c r="H50" i="15"/>
  <c r="H51" i="15" s="1"/>
  <c r="H287" i="15"/>
  <c r="H288" i="15" s="1"/>
  <c r="H289" i="15" s="1"/>
  <c r="H290" i="15" s="1"/>
  <c r="H291" i="15" s="1"/>
  <c r="H292" i="15" s="1"/>
  <c r="H293" i="15" s="1"/>
  <c r="H294" i="15" s="1"/>
  <c r="H295" i="15" s="1"/>
  <c r="H301" i="15" s="1"/>
  <c r="H302" i="15" s="1"/>
  <c r="D295" i="15"/>
  <c r="H9" i="15"/>
  <c r="H244" i="15"/>
  <c r="H245" i="15" s="1"/>
  <c r="H155" i="15"/>
  <c r="H134" i="15"/>
  <c r="H135" i="15" s="1"/>
  <c r="H136" i="15" s="1"/>
  <c r="H246" i="15"/>
  <c r="H247" i="15" s="1"/>
  <c r="H178" i="15"/>
  <c r="H179" i="15" s="1"/>
  <c r="H180" i="15" s="1"/>
  <c r="H181" i="15" s="1"/>
  <c r="H182" i="15" s="1"/>
  <c r="H183" i="15" s="1"/>
  <c r="H184" i="15" s="1"/>
  <c r="H185" i="15" s="1"/>
  <c r="H186" i="15" s="1"/>
  <c r="H187" i="15" s="1"/>
  <c r="H188" i="15" s="1"/>
  <c r="H189" i="15" s="1"/>
  <c r="H190" i="15" s="1"/>
  <c r="H191" i="15" s="1"/>
  <c r="H192" i="15" s="1"/>
  <c r="H193" i="15" s="1"/>
  <c r="H194" i="15" s="1"/>
  <c r="H195" i="15" s="1"/>
  <c r="H196" i="15" s="1"/>
  <c r="B247" i="15"/>
  <c r="B248" i="15" s="1"/>
  <c r="B249" i="15" s="1"/>
  <c r="B250" i="15" s="1"/>
  <c r="B251" i="15" s="1"/>
  <c r="B252" i="15" s="1"/>
  <c r="B253" i="15" s="1"/>
  <c r="B254" i="15" s="1"/>
  <c r="B255" i="15" s="1"/>
  <c r="B256" i="15" s="1"/>
  <c r="B257" i="15" s="1"/>
  <c r="B258" i="15" s="1"/>
  <c r="B259" i="15" s="1"/>
  <c r="B260" i="15" s="1"/>
  <c r="B261" i="15" s="1"/>
  <c r="B262" i="15" s="1"/>
  <c r="B263" i="15" s="1"/>
  <c r="B264" i="15" s="1"/>
  <c r="B265" i="15" s="1"/>
  <c r="B266" i="15" s="1"/>
  <c r="B267" i="15" s="1"/>
  <c r="B268" i="15" s="1"/>
  <c r="B269" i="15" s="1"/>
  <c r="B270" i="15" s="1"/>
  <c r="B271" i="15" s="1"/>
  <c r="B272" i="15" s="1"/>
  <c r="B273" i="15" s="1"/>
  <c r="B274" i="15" s="1"/>
  <c r="B275" i="15" s="1"/>
  <c r="B276" i="15" s="1"/>
  <c r="B277" i="15" s="1"/>
  <c r="B278" i="15" s="1"/>
  <c r="B279" i="15" s="1"/>
  <c r="B280" i="15" s="1"/>
  <c r="B281" i="15" s="1"/>
  <c r="B282" i="15" s="1"/>
  <c r="B283" i="15" s="1"/>
  <c r="B284" i="15" s="1"/>
  <c r="B285" i="15" s="1"/>
  <c r="B155" i="15"/>
  <c r="B156" i="15" s="1"/>
  <c r="B157" i="15" s="1"/>
  <c r="B158" i="15" s="1"/>
  <c r="B159" i="15" s="1"/>
  <c r="B160" i="15" s="1"/>
  <c r="B161" i="15" s="1"/>
  <c r="B162" i="15" s="1"/>
  <c r="B163" i="15" s="1"/>
  <c r="B164" i="15" s="1"/>
  <c r="B165" i="15" s="1"/>
  <c r="B166" i="15" s="1"/>
  <c r="B167" i="15" s="1"/>
  <c r="B168" i="15" s="1"/>
  <c r="B169" i="15" s="1"/>
  <c r="B170" i="15" s="1"/>
  <c r="B171" i="15" s="1"/>
  <c r="B172" i="15" s="1"/>
  <c r="B173" i="15" s="1"/>
  <c r="B204" i="15"/>
  <c r="B205" i="15" s="1"/>
  <c r="B206" i="15" s="1"/>
  <c r="B207" i="15" s="1"/>
  <c r="B208" i="15" s="1"/>
  <c r="B209" i="15" s="1"/>
  <c r="B210" i="15" s="1"/>
  <c r="B211" i="15" s="1"/>
  <c r="B212" i="15" s="1"/>
  <c r="B213" i="15" s="1"/>
  <c r="B214" i="15" s="1"/>
  <c r="B215" i="15" s="1"/>
  <c r="B216" i="15" s="1"/>
  <c r="B217" i="15" s="1"/>
  <c r="B218" i="15" s="1"/>
  <c r="B219" i="15" s="1"/>
  <c r="B220" i="15" s="1"/>
  <c r="B221" i="15" s="1"/>
  <c r="B222" i="15" s="1"/>
  <c r="B223" i="15" s="1"/>
  <c r="B224" i="15" s="1"/>
  <c r="B225" i="15" s="1"/>
  <c r="B226" i="15" s="1"/>
  <c r="B227" i="15" s="1"/>
  <c r="B228" i="15" s="1"/>
  <c r="B229" i="15" s="1"/>
  <c r="B230" i="15" s="1"/>
  <c r="B231" i="15" s="1"/>
  <c r="B232" i="15" s="1"/>
  <c r="B233" i="15" s="1"/>
  <c r="B234" i="15" s="1"/>
  <c r="B235" i="15" s="1"/>
  <c r="B236" i="15" s="1"/>
  <c r="B237" i="15" s="1"/>
  <c r="B238" i="15" s="1"/>
  <c r="B239" i="15" s="1"/>
  <c r="B240" i="15" s="1"/>
  <c r="B241" i="15" s="1"/>
  <c r="B242" i="15" s="1"/>
  <c r="H303" i="15" l="1"/>
  <c r="H304" i="15"/>
  <c r="H273" i="15"/>
  <c r="H274" i="15" s="1"/>
  <c r="B103" i="15"/>
  <c r="H202" i="15"/>
  <c r="H197" i="15"/>
  <c r="B197" i="15"/>
  <c r="B202" i="15"/>
  <c r="C179" i="15"/>
  <c r="D179" i="15" s="1"/>
  <c r="C206" i="15"/>
  <c r="C207" i="15" s="1"/>
  <c r="C208" i="15" s="1"/>
  <c r="D208" i="15" s="1"/>
  <c r="H281" i="15"/>
  <c r="H282" i="15" s="1"/>
  <c r="B113" i="15"/>
  <c r="D297" i="15"/>
  <c r="B94" i="15"/>
  <c r="C95" i="15"/>
  <c r="D95" i="15" s="1"/>
  <c r="D94" i="15"/>
  <c r="H255" i="15"/>
  <c r="H256" i="15" s="1"/>
  <c r="H257" i="15" s="1"/>
  <c r="H258" i="15" s="1"/>
  <c r="H259" i="15" s="1"/>
  <c r="H260" i="15" s="1"/>
  <c r="H261" i="15" s="1"/>
  <c r="H262" i="15" s="1"/>
  <c r="H263" i="15" s="1"/>
  <c r="H264" i="15" s="1"/>
  <c r="H265" i="15" s="1"/>
  <c r="H266" i="15" s="1"/>
  <c r="H267" i="15" s="1"/>
  <c r="H268" i="15" s="1"/>
  <c r="H269" i="15" s="1"/>
  <c r="H270" i="15" s="1"/>
  <c r="H271" i="15" s="1"/>
  <c r="H272" i="15" s="1"/>
  <c r="C11" i="15"/>
  <c r="D244" i="15"/>
  <c r="C114" i="15"/>
  <c r="C115" i="15" s="1"/>
  <c r="B115" i="15" s="1"/>
  <c r="H156" i="15"/>
  <c r="H157" i="15" s="1"/>
  <c r="H158" i="15" s="1"/>
  <c r="H159" i="15" s="1"/>
  <c r="H160" i="15" s="1"/>
  <c r="H161" i="15" s="1"/>
  <c r="H162" i="15" s="1"/>
  <c r="H163" i="15" s="1"/>
  <c r="H164" i="15" s="1"/>
  <c r="H165" i="15" s="1"/>
  <c r="H166" i="15" s="1"/>
  <c r="H167" i="15" s="1"/>
  <c r="H168" i="15" s="1"/>
  <c r="H169" i="15" s="1"/>
  <c r="H170" i="15" s="1"/>
  <c r="H171" i="15" s="1"/>
  <c r="H172" i="15" s="1"/>
  <c r="H173" i="15" s="1"/>
  <c r="H307" i="15"/>
  <c r="H248" i="15"/>
  <c r="H137" i="15"/>
  <c r="H138" i="15" s="1"/>
  <c r="H139" i="15" s="1"/>
  <c r="H140" i="15" s="1"/>
  <c r="H141" i="15" s="1"/>
  <c r="H142" i="15" s="1"/>
  <c r="H143" i="15" s="1"/>
  <c r="H144" i="15" s="1"/>
  <c r="H145" i="15" s="1"/>
  <c r="H146" i="15" s="1"/>
  <c r="H147" i="15" s="1"/>
  <c r="H148" i="15" s="1"/>
  <c r="H149" i="15" s="1"/>
  <c r="H150" i="15" s="1"/>
  <c r="H151" i="15" s="1"/>
  <c r="H152" i="15" s="1"/>
  <c r="C248" i="15"/>
  <c r="D54" i="15"/>
  <c r="C55" i="15"/>
  <c r="C56" i="15" s="1"/>
  <c r="C57" i="15" s="1"/>
  <c r="B298" i="15"/>
  <c r="B299" i="15" s="1"/>
  <c r="B300" i="15" s="1"/>
  <c r="H175" i="15"/>
  <c r="H176" i="15" s="1"/>
  <c r="H285" i="15"/>
  <c r="H279" i="15"/>
  <c r="H280" i="15" s="1"/>
  <c r="H253" i="15"/>
  <c r="H254" i="15" s="1"/>
  <c r="H275" i="15"/>
  <c r="H276" i="15" s="1"/>
  <c r="H283" i="15"/>
  <c r="H284" i="15" s="1"/>
  <c r="H277" i="15"/>
  <c r="H278" i="15" s="1"/>
  <c r="H251" i="15"/>
  <c r="H252" i="15" s="1"/>
  <c r="H249" i="15"/>
  <c r="H250" i="15" s="1"/>
  <c r="C288" i="15"/>
  <c r="C156" i="15"/>
  <c r="D53" i="15"/>
  <c r="C135" i="15"/>
  <c r="D135" i="15" s="1"/>
  <c r="C307" i="15"/>
  <c r="D307" i="15" s="1"/>
  <c r="B104" i="15"/>
  <c r="D298" i="15"/>
  <c r="C299" i="15"/>
  <c r="B105" i="15"/>
  <c r="C106" i="15"/>
  <c r="D105" i="15"/>
  <c r="H10" i="15"/>
  <c r="H11" i="15" s="1"/>
  <c r="H12" i="15" s="1"/>
  <c r="H13" i="15" s="1"/>
  <c r="H14" i="15" s="1"/>
  <c r="H15" i="15" s="1"/>
  <c r="H16" i="15" s="1"/>
  <c r="H17" i="15" s="1"/>
  <c r="H18" i="15" s="1"/>
  <c r="H19" i="15" s="1"/>
  <c r="H20" i="15" s="1"/>
  <c r="H21" i="15" s="1"/>
  <c r="H22" i="15" s="1"/>
  <c r="H23" i="15" s="1"/>
  <c r="H24" i="15" s="1"/>
  <c r="H25" i="15" s="1"/>
  <c r="H26" i="15" s="1"/>
  <c r="H27" i="15" s="1"/>
  <c r="H28" i="15" s="1"/>
  <c r="H29" i="15" s="1"/>
  <c r="H30" i="15" s="1"/>
  <c r="H31" i="15" s="1"/>
  <c r="H32" i="15" s="1"/>
  <c r="H33" i="15" s="1"/>
  <c r="H34" i="15" s="1"/>
  <c r="H35" i="15" s="1"/>
  <c r="H36" i="15" s="1"/>
  <c r="H37" i="15" s="1"/>
  <c r="H38" i="15" s="1"/>
  <c r="H39" i="15" s="1"/>
  <c r="H40" i="15" s="1"/>
  <c r="H41" i="15" s="1"/>
  <c r="H42" i="15" s="1"/>
  <c r="H43" i="15" s="1"/>
  <c r="H44" i="15" s="1"/>
  <c r="H45" i="15" s="1"/>
  <c r="H46" i="15" s="1"/>
  <c r="H47" i="15" s="1"/>
  <c r="H48" i="15" s="1"/>
  <c r="D104" i="15"/>
  <c r="H296" i="15"/>
  <c r="D56" i="15"/>
  <c r="C125" i="15"/>
  <c r="D124" i="15"/>
  <c r="B93" i="15"/>
  <c r="D93" i="15"/>
  <c r="C209" i="15" l="1"/>
  <c r="C116" i="15"/>
  <c r="B116" i="15" s="1"/>
  <c r="D115" i="15"/>
  <c r="D207" i="15"/>
  <c r="D206" i="15"/>
  <c r="H198" i="15"/>
  <c r="H201" i="15"/>
  <c r="B201" i="15"/>
  <c r="B198" i="15"/>
  <c r="C96" i="15"/>
  <c r="D96" i="15" s="1"/>
  <c r="C180" i="15"/>
  <c r="C181" i="15" s="1"/>
  <c r="B95" i="15"/>
  <c r="C136" i="15"/>
  <c r="D136" i="15" s="1"/>
  <c r="D114" i="15"/>
  <c r="B114" i="15"/>
  <c r="C12" i="15"/>
  <c r="D11" i="15"/>
  <c r="D55" i="15"/>
  <c r="D248" i="15"/>
  <c r="C249" i="15"/>
  <c r="C300" i="15"/>
  <c r="D299" i="15"/>
  <c r="C289" i="15"/>
  <c r="D288" i="15"/>
  <c r="D209" i="15"/>
  <c r="C210" i="15"/>
  <c r="D156" i="15"/>
  <c r="C157" i="15"/>
  <c r="B106" i="15"/>
  <c r="C107" i="15"/>
  <c r="D106" i="15"/>
  <c r="C126" i="15"/>
  <c r="D125" i="15"/>
  <c r="B125" i="15"/>
  <c r="C117" i="15"/>
  <c r="C97" i="15"/>
  <c r="H300" i="15"/>
  <c r="H299" i="15"/>
  <c r="H297" i="15"/>
  <c r="H298" i="15" s="1"/>
  <c r="C58" i="15"/>
  <c r="D57" i="15"/>
  <c r="C137" i="15"/>
  <c r="D300" i="15" l="1"/>
  <c r="C301" i="15"/>
  <c r="D116" i="15"/>
  <c r="D180" i="15"/>
  <c r="B199" i="15"/>
  <c r="B200" i="15"/>
  <c r="H199" i="15"/>
  <c r="H200" i="15"/>
  <c r="B96" i="15"/>
  <c r="D12" i="15"/>
  <c r="C13" i="15"/>
  <c r="C250" i="15"/>
  <c r="D249" i="15"/>
  <c r="D210" i="15"/>
  <c r="C211" i="15"/>
  <c r="D157" i="15"/>
  <c r="C158" i="15"/>
  <c r="D289" i="15"/>
  <c r="C290" i="15"/>
  <c r="C108" i="15"/>
  <c r="B107" i="15"/>
  <c r="D107" i="15"/>
  <c r="C138" i="15"/>
  <c r="D137" i="15"/>
  <c r="B97" i="15"/>
  <c r="D97" i="15"/>
  <c r="C98" i="15"/>
  <c r="B117" i="15"/>
  <c r="C118" i="15"/>
  <c r="D117" i="15"/>
  <c r="C127" i="15"/>
  <c r="D126" i="15"/>
  <c r="B126" i="15"/>
  <c r="D58" i="15"/>
  <c r="C59" i="15"/>
  <c r="C182" i="15"/>
  <c r="D181" i="15"/>
  <c r="C302" i="15" l="1"/>
  <c r="B301" i="15"/>
  <c r="B302" i="15" s="1"/>
  <c r="B303" i="15" s="1"/>
  <c r="B304" i="15" s="1"/>
  <c r="D301" i="15"/>
  <c r="D13" i="15"/>
  <c r="C14" i="15"/>
  <c r="C251" i="15"/>
  <c r="D250" i="15"/>
  <c r="D290" i="15"/>
  <c r="C291" i="15"/>
  <c r="C159" i="15"/>
  <c r="D158" i="15"/>
  <c r="C212" i="15"/>
  <c r="D211" i="15"/>
  <c r="C109" i="15"/>
  <c r="B108" i="15"/>
  <c r="D108" i="15"/>
  <c r="C183" i="15"/>
  <c r="D182" i="15"/>
  <c r="C139" i="15"/>
  <c r="D138" i="15"/>
  <c r="C60" i="15"/>
  <c r="D59" i="15"/>
  <c r="C128" i="15"/>
  <c r="D127" i="15"/>
  <c r="B127" i="15"/>
  <c r="B118" i="15"/>
  <c r="D118" i="15"/>
  <c r="C119" i="15"/>
  <c r="C99" i="15"/>
  <c r="B98" i="15"/>
  <c r="D98" i="15"/>
  <c r="C303" i="15" l="1"/>
  <c r="D302" i="15"/>
  <c r="C15" i="15"/>
  <c r="D14" i="15"/>
  <c r="D251" i="15"/>
  <c r="C252" i="15"/>
  <c r="D291" i="15"/>
  <c r="C292" i="15"/>
  <c r="C213" i="15"/>
  <c r="D212" i="15"/>
  <c r="D159" i="15"/>
  <c r="C160" i="15"/>
  <c r="D109" i="15"/>
  <c r="C110" i="15"/>
  <c r="B109" i="15"/>
  <c r="B119" i="15"/>
  <c r="C120" i="15"/>
  <c r="D119" i="15"/>
  <c r="C184" i="15"/>
  <c r="D183" i="15"/>
  <c r="C100" i="15"/>
  <c r="D99" i="15"/>
  <c r="B99" i="15"/>
  <c r="C129" i="15"/>
  <c r="D128" i="15"/>
  <c r="B128" i="15"/>
  <c r="C61" i="15"/>
  <c r="D60" i="15"/>
  <c r="C140" i="15"/>
  <c r="D139" i="15"/>
  <c r="D303" i="15" l="1"/>
  <c r="C304" i="15"/>
  <c r="D304" i="15" s="1"/>
  <c r="D15" i="15"/>
  <c r="C16" i="15"/>
  <c r="D252" i="15"/>
  <c r="C253" i="15"/>
  <c r="D160" i="15"/>
  <c r="C161" i="15"/>
  <c r="D292" i="15"/>
  <c r="C293" i="15"/>
  <c r="C214" i="15"/>
  <c r="D213" i="15"/>
  <c r="D110" i="15"/>
  <c r="B110" i="15"/>
  <c r="C111" i="15"/>
  <c r="B129" i="15"/>
  <c r="D129" i="15"/>
  <c r="C130" i="15"/>
  <c r="C141" i="15"/>
  <c r="D140" i="15"/>
  <c r="C62" i="15"/>
  <c r="D61" i="15"/>
  <c r="C101" i="15"/>
  <c r="D100" i="15"/>
  <c r="B100" i="15"/>
  <c r="C185" i="15"/>
  <c r="D184" i="15"/>
  <c r="C121" i="15"/>
  <c r="D120" i="15"/>
  <c r="B120" i="15"/>
  <c r="D16" i="15" l="1"/>
  <c r="C17" i="15"/>
  <c r="C254" i="15"/>
  <c r="D253" i="15"/>
  <c r="C294" i="15"/>
  <c r="D294" i="15" s="1"/>
  <c r="D293" i="15"/>
  <c r="D161" i="15"/>
  <c r="C162" i="15"/>
  <c r="C215" i="15"/>
  <c r="D214" i="15"/>
  <c r="B111" i="15"/>
  <c r="D111" i="15"/>
  <c r="B121" i="15"/>
  <c r="D121" i="15"/>
  <c r="C186" i="15"/>
  <c r="D185" i="15"/>
  <c r="B130" i="15"/>
  <c r="C131" i="15"/>
  <c r="D130" i="15"/>
  <c r="B101" i="15"/>
  <c r="D101" i="15"/>
  <c r="D62" i="15"/>
  <c r="C63" i="15"/>
  <c r="C142" i="15"/>
  <c r="D141" i="15"/>
  <c r="C18" i="15" l="1"/>
  <c r="D17" i="15"/>
  <c r="D254" i="15"/>
  <c r="C255" i="15"/>
  <c r="C163" i="15"/>
  <c r="D162" i="15"/>
  <c r="D215" i="15"/>
  <c r="C216" i="15"/>
  <c r="C64" i="15"/>
  <c r="D63" i="15"/>
  <c r="C187" i="15"/>
  <c r="D186" i="15"/>
  <c r="C143" i="15"/>
  <c r="D142" i="15"/>
  <c r="B131" i="15"/>
  <c r="D131" i="15"/>
  <c r="C19" i="15" l="1"/>
  <c r="D18" i="15"/>
  <c r="C256" i="15"/>
  <c r="D255" i="15"/>
  <c r="C217" i="15"/>
  <c r="D216" i="15"/>
  <c r="C164" i="15"/>
  <c r="D163" i="15"/>
  <c r="C144" i="15"/>
  <c r="D143" i="15"/>
  <c r="C188" i="15"/>
  <c r="D187" i="15"/>
  <c r="D64" i="15"/>
  <c r="C65" i="15"/>
  <c r="C20" i="15" l="1"/>
  <c r="D19" i="15"/>
  <c r="D256" i="15"/>
  <c r="C257" i="15"/>
  <c r="C165" i="15"/>
  <c r="D164" i="15"/>
  <c r="C218" i="15"/>
  <c r="D217" i="15"/>
  <c r="C189" i="15"/>
  <c r="D188" i="15"/>
  <c r="C145" i="15"/>
  <c r="D144" i="15"/>
  <c r="C66" i="15"/>
  <c r="D65" i="15"/>
  <c r="D20" i="15" l="1"/>
  <c r="C21" i="15"/>
  <c r="D257" i="15"/>
  <c r="C258" i="15"/>
  <c r="C219" i="15"/>
  <c r="D218" i="15"/>
  <c r="C166" i="15"/>
  <c r="D165" i="15"/>
  <c r="D66" i="15"/>
  <c r="C67" i="15"/>
  <c r="C146" i="15"/>
  <c r="D145" i="15"/>
  <c r="D189" i="15"/>
  <c r="C190" i="15"/>
  <c r="D21" i="15" l="1"/>
  <c r="C22" i="15"/>
  <c r="C259" i="15"/>
  <c r="D258" i="15"/>
  <c r="D166" i="15"/>
  <c r="C167" i="15"/>
  <c r="D219" i="15"/>
  <c r="C220" i="15"/>
  <c r="D146" i="15"/>
  <c r="C147" i="15"/>
  <c r="D190" i="15"/>
  <c r="C191" i="15"/>
  <c r="C68" i="15"/>
  <c r="D67" i="15"/>
  <c r="C23" i="15" l="1"/>
  <c r="D22" i="15"/>
  <c r="C260" i="15"/>
  <c r="D259" i="15"/>
  <c r="C221" i="15"/>
  <c r="D220" i="15"/>
  <c r="C168" i="15"/>
  <c r="D167" i="15"/>
  <c r="C69" i="15"/>
  <c r="D68" i="15"/>
  <c r="C192" i="15"/>
  <c r="D191" i="15"/>
  <c r="D147" i="15"/>
  <c r="C148" i="15"/>
  <c r="D23" i="15" l="1"/>
  <c r="C24" i="15"/>
  <c r="D260" i="15"/>
  <c r="C261" i="15"/>
  <c r="D168" i="15"/>
  <c r="C169" i="15"/>
  <c r="D221" i="15"/>
  <c r="C222" i="15"/>
  <c r="D192" i="15"/>
  <c r="C193" i="15"/>
  <c r="C70" i="15"/>
  <c r="D69" i="15"/>
  <c r="C149" i="15"/>
  <c r="D148" i="15"/>
  <c r="C25" i="15" l="1"/>
  <c r="D24" i="15"/>
  <c r="C262" i="15"/>
  <c r="D261" i="15"/>
  <c r="D222" i="15"/>
  <c r="C223" i="15"/>
  <c r="C170" i="15"/>
  <c r="D169" i="15"/>
  <c r="D149" i="15"/>
  <c r="C150" i="15"/>
  <c r="D70" i="15"/>
  <c r="C71" i="15"/>
  <c r="C194" i="15"/>
  <c r="D193" i="15"/>
  <c r="C26" i="15" l="1"/>
  <c r="D25" i="15"/>
  <c r="C263" i="15"/>
  <c r="D262" i="15"/>
  <c r="C224" i="15"/>
  <c r="D223" i="15"/>
  <c r="D170" i="15"/>
  <c r="C171" i="15"/>
  <c r="D194" i="15"/>
  <c r="C195" i="15"/>
  <c r="C72" i="15"/>
  <c r="D71" i="15"/>
  <c r="D150" i="15"/>
  <c r="C151" i="15"/>
  <c r="C27" i="15" l="1"/>
  <c r="D26" i="15"/>
  <c r="D263" i="15"/>
  <c r="C264" i="15"/>
  <c r="D171" i="15"/>
  <c r="C172" i="15"/>
  <c r="D224" i="15"/>
  <c r="C225" i="15"/>
  <c r="D72" i="15"/>
  <c r="C73" i="15"/>
  <c r="C152" i="15"/>
  <c r="D152" i="15" s="1"/>
  <c r="D151" i="15"/>
  <c r="C196" i="15"/>
  <c r="D196" i="15" s="1"/>
  <c r="D195" i="15"/>
  <c r="C28" i="15" l="1"/>
  <c r="D27" i="15"/>
  <c r="D264" i="15"/>
  <c r="C265" i="15"/>
  <c r="C226" i="15"/>
  <c r="D225" i="15"/>
  <c r="C173" i="15"/>
  <c r="D173" i="15" s="1"/>
  <c r="D172" i="15"/>
  <c r="C74" i="15"/>
  <c r="D73" i="15"/>
  <c r="C29" i="15" l="1"/>
  <c r="D28" i="15"/>
  <c r="C266" i="15"/>
  <c r="D265" i="15"/>
  <c r="D226" i="15"/>
  <c r="C227" i="15"/>
  <c r="D74" i="15"/>
  <c r="C75" i="15"/>
  <c r="C30" i="15" l="1"/>
  <c r="D29" i="15"/>
  <c r="D266" i="15"/>
  <c r="C267" i="15"/>
  <c r="C228" i="15"/>
  <c r="D227" i="15"/>
  <c r="C76" i="15"/>
  <c r="D75" i="15"/>
  <c r="C31" i="15" l="1"/>
  <c r="D30" i="15"/>
  <c r="C268" i="15"/>
  <c r="D267" i="15"/>
  <c r="D228" i="15"/>
  <c r="C229" i="15"/>
  <c r="C77" i="15"/>
  <c r="D76" i="15"/>
  <c r="D31" i="15" l="1"/>
  <c r="C32" i="15"/>
  <c r="D268" i="15"/>
  <c r="C269" i="15"/>
  <c r="C230" i="15"/>
  <c r="D229" i="15"/>
  <c r="C78" i="15"/>
  <c r="D77" i="15"/>
  <c r="C33" i="15" l="1"/>
  <c r="D32" i="15"/>
  <c r="C270" i="15"/>
  <c r="D269" i="15"/>
  <c r="D230" i="15"/>
  <c r="C231" i="15"/>
  <c r="C79" i="15"/>
  <c r="D78" i="15"/>
  <c r="D33" i="15" l="1"/>
  <c r="C34" i="15"/>
  <c r="D270" i="15"/>
  <c r="C271" i="15"/>
  <c r="C232" i="15"/>
  <c r="D231" i="15"/>
  <c r="C80" i="15"/>
  <c r="D79" i="15"/>
  <c r="C35" i="15" l="1"/>
  <c r="D34" i="15"/>
  <c r="C272" i="15"/>
  <c r="D271" i="15"/>
  <c r="D232" i="15"/>
  <c r="C233" i="15"/>
  <c r="C81" i="15"/>
  <c r="D80" i="15"/>
  <c r="D35" i="15" l="1"/>
  <c r="C36" i="15"/>
  <c r="D272" i="15"/>
  <c r="C273" i="15"/>
  <c r="C234" i="15"/>
  <c r="D233" i="15"/>
  <c r="C82" i="15"/>
  <c r="D81" i="15"/>
  <c r="C37" i="15" l="1"/>
  <c r="D36" i="15"/>
  <c r="C274" i="15"/>
  <c r="D273" i="15"/>
  <c r="C235" i="15"/>
  <c r="D234" i="15"/>
  <c r="C83" i="15"/>
  <c r="D82" i="15"/>
  <c r="D37" i="15" l="1"/>
  <c r="C38" i="15"/>
  <c r="D274" i="15"/>
  <c r="C275" i="15"/>
  <c r="D235" i="15"/>
  <c r="C236" i="15"/>
  <c r="C84" i="15"/>
  <c r="D83" i="15"/>
  <c r="C39" i="15" l="1"/>
  <c r="D38" i="15"/>
  <c r="C276" i="15"/>
  <c r="D275" i="15"/>
  <c r="D236" i="15"/>
  <c r="C237" i="15"/>
  <c r="C85" i="15"/>
  <c r="D84" i="15"/>
  <c r="D39" i="15" l="1"/>
  <c r="C40" i="15"/>
  <c r="D276" i="15"/>
  <c r="C277" i="15"/>
  <c r="D237" i="15"/>
  <c r="C238" i="15"/>
  <c r="C86" i="15"/>
  <c r="D85" i="15"/>
  <c r="D40" i="15" l="1"/>
  <c r="C41" i="15"/>
  <c r="D277" i="15"/>
  <c r="C278" i="15"/>
  <c r="D238" i="15"/>
  <c r="C239" i="15"/>
  <c r="D86" i="15"/>
  <c r="C87" i="15"/>
  <c r="D41" i="15" l="1"/>
  <c r="C42" i="15"/>
  <c r="C279" i="15"/>
  <c r="D278" i="15"/>
  <c r="D239" i="15"/>
  <c r="C240" i="15"/>
  <c r="C88" i="15"/>
  <c r="D87" i="15"/>
  <c r="C43" i="15" l="1"/>
  <c r="D42" i="15"/>
  <c r="C280" i="15"/>
  <c r="D279" i="15"/>
  <c r="C241" i="15"/>
  <c r="D240" i="15"/>
  <c r="C89" i="15"/>
  <c r="D88" i="15"/>
  <c r="D43" i="15" l="1"/>
  <c r="C44" i="15"/>
  <c r="C281" i="15"/>
  <c r="D280" i="15"/>
  <c r="D241" i="15"/>
  <c r="C242" i="15"/>
  <c r="D242" i="15" s="1"/>
  <c r="C90" i="15"/>
  <c r="D89" i="15"/>
  <c r="D44" i="15" l="1"/>
  <c r="C45" i="15"/>
  <c r="C282" i="15"/>
  <c r="D281" i="15"/>
  <c r="D90" i="15"/>
  <c r="C91" i="15"/>
  <c r="D91" i="15" s="1"/>
  <c r="C46" i="15" l="1"/>
  <c r="D45" i="15"/>
  <c r="C283" i="15"/>
  <c r="D282" i="15"/>
  <c r="D46" i="15" l="1"/>
  <c r="C47" i="15"/>
  <c r="D283" i="15"/>
  <c r="C284" i="15"/>
  <c r="C48" i="15" l="1"/>
  <c r="D48" i="15" s="1"/>
  <c r="D47" i="15"/>
  <c r="D284" i="15"/>
  <c r="C285" i="15"/>
  <c r="D285" i="15" s="1"/>
</calcChain>
</file>

<file path=xl/sharedStrings.xml><?xml version="1.0" encoding="utf-8"?>
<sst xmlns="http://schemas.openxmlformats.org/spreadsheetml/2006/main" count="6458" uniqueCount="754">
  <si>
    <t>MODBUS MEMORY MAP of WS433-CL Version 2.0</t>
  </si>
  <si>
    <t>For Simple operation, just set up the "ADDING WIRELESS SENSORS"</t>
  </si>
  <si>
    <t>(1)</t>
  </si>
  <si>
    <t>(2)</t>
  </si>
  <si>
    <t>(3)</t>
  </si>
  <si>
    <t>(4)</t>
  </si>
  <si>
    <t>(5)</t>
  </si>
  <si>
    <t>(6)</t>
  </si>
  <si>
    <t>(7)</t>
  </si>
  <si>
    <t>(8)</t>
  </si>
  <si>
    <t>(9)</t>
  </si>
  <si>
    <t>(10)</t>
  </si>
  <si>
    <t>(11)</t>
  </si>
  <si>
    <t>(12)</t>
  </si>
  <si>
    <t>Modbus Register</t>
  </si>
  <si>
    <t>Modbus Register (Decimal)</t>
  </si>
  <si>
    <t>Modbus Register (HEX)</t>
  </si>
  <si>
    <t>Function Code (Read)</t>
  </si>
  <si>
    <t>Function Code (Write)</t>
  </si>
  <si>
    <t># of  Register</t>
  </si>
  <si>
    <t>Adr</t>
  </si>
  <si>
    <t>Byte Size</t>
  </si>
  <si>
    <t>Description</t>
  </si>
  <si>
    <t>Range</t>
  </si>
  <si>
    <t>Default</t>
  </si>
  <si>
    <t>Format</t>
  </si>
  <si>
    <t>Property</t>
  </si>
  <si>
    <t>Comment</t>
  </si>
  <si>
    <t>ADDING WIRELESS SENSORS</t>
  </si>
  <si>
    <t>Num of Node</t>
  </si>
  <si>
    <t>uint16</t>
  </si>
  <si>
    <t>Read/Write</t>
  </si>
  <si>
    <t>Write "num of node" = 0 =&gt; allow deleting to all node-id of co-ordinator</t>
  </si>
  <si>
    <t>Node id 1</t>
  </si>
  <si>
    <t>uint32</t>
  </si>
  <si>
    <t>Config the ID number of each wireless sensor (the last 9 digits of sensor's S/N)</t>
  </si>
  <si>
    <t>Node id 2</t>
  </si>
  <si>
    <t>Node id 3</t>
  </si>
  <si>
    <t>Node id 4</t>
  </si>
  <si>
    <t>Node id 5</t>
  </si>
  <si>
    <t>Node id 6</t>
  </si>
  <si>
    <t>Node id 7</t>
  </si>
  <si>
    <t>Node id 8</t>
  </si>
  <si>
    <t>Node id 9</t>
  </si>
  <si>
    <t>Node id 10</t>
  </si>
  <si>
    <t>Node id 11</t>
  </si>
  <si>
    <t>Node id 12</t>
  </si>
  <si>
    <t>Node id 13</t>
  </si>
  <si>
    <t>Node id 14</t>
  </si>
  <si>
    <t>Node id 15</t>
  </si>
  <si>
    <t>Node id 16</t>
  </si>
  <si>
    <t>Node id 17</t>
  </si>
  <si>
    <t>Node id 18</t>
  </si>
  <si>
    <t>Node id 19</t>
  </si>
  <si>
    <t>Node id 20</t>
  </si>
  <si>
    <t>Node id 21</t>
  </si>
  <si>
    <t>Node id 22</t>
  </si>
  <si>
    <t>Node id 23</t>
  </si>
  <si>
    <t>Node id 24</t>
  </si>
  <si>
    <t>Node id 25</t>
  </si>
  <si>
    <t>Node id 26</t>
  </si>
  <si>
    <t>Node id 27</t>
  </si>
  <si>
    <t>Node id 28</t>
  </si>
  <si>
    <t>Node id 29</t>
  </si>
  <si>
    <t>Node id 30</t>
  </si>
  <si>
    <t>Node id 31</t>
  </si>
  <si>
    <t>Node id 32</t>
  </si>
  <si>
    <t>Node id 33</t>
  </si>
  <si>
    <t>Node id 34</t>
  </si>
  <si>
    <t>Node id 35</t>
  </si>
  <si>
    <t>Node id 36</t>
  </si>
  <si>
    <t>Node id 37</t>
  </si>
  <si>
    <t>Node id 38</t>
  </si>
  <si>
    <t>Node id 39</t>
  </si>
  <si>
    <t>Node id 40</t>
  </si>
  <si>
    <t>MODBUS PORT CONFIG</t>
  </si>
  <si>
    <t>Modbus address</t>
  </si>
  <si>
    <t>1-247</t>
  </si>
  <si>
    <t>Modbus baudrate</t>
  </si>
  <si>
    <t>0-1</t>
  </si>
  <si>
    <t>0: 9600, 1: 19200</t>
  </si>
  <si>
    <t>Modbus parity</t>
  </si>
  <si>
    <t>0-2</t>
  </si>
  <si>
    <t>0: none, 1: odd, 2: even</t>
  </si>
  <si>
    <t>OPERATION DATA OF 40 WIRELESS SENSORS</t>
  </si>
  <si>
    <t>Data area of Node 1</t>
  </si>
  <si>
    <t>Read</t>
  </si>
  <si>
    <t>Details in sheet of sensor</t>
  </si>
  <si>
    <t>Data area of Node 2</t>
  </si>
  <si>
    <t>Data area of Node 3</t>
  </si>
  <si>
    <t>Data area of Node 4</t>
  </si>
  <si>
    <t>Data area of Node 5</t>
  </si>
  <si>
    <t>Data area of Node 6</t>
  </si>
  <si>
    <t>Data area of Node 7</t>
  </si>
  <si>
    <t>Data area of Node 8</t>
  </si>
  <si>
    <t>Data area of Node 9</t>
  </si>
  <si>
    <t>Data area of Node 10</t>
  </si>
  <si>
    <t>Data area of Node 11</t>
  </si>
  <si>
    <t>Data area of Node 12</t>
  </si>
  <si>
    <t>Data area of Node 13</t>
  </si>
  <si>
    <t>Data area of Node 14</t>
  </si>
  <si>
    <t>Data area of Node 15</t>
  </si>
  <si>
    <t>Data area of Node 16</t>
  </si>
  <si>
    <t>Data area of Node 17</t>
  </si>
  <si>
    <t>Data area of Node 18</t>
  </si>
  <si>
    <t>Data area of Node 19</t>
  </si>
  <si>
    <t>Data area of Node 20</t>
  </si>
  <si>
    <t>Data area of Node 21</t>
  </si>
  <si>
    <t>Data area of Node 22</t>
  </si>
  <si>
    <t>Data area of Node 23</t>
  </si>
  <si>
    <t>Data area of Node 24</t>
  </si>
  <si>
    <t>Data area of Node 25</t>
  </si>
  <si>
    <t>Data area of Node 26</t>
  </si>
  <si>
    <t>Data area of Node 27</t>
  </si>
  <si>
    <t>Data area of Node 28</t>
  </si>
  <si>
    <t>Data area of Node 29</t>
  </si>
  <si>
    <t>Data area of Node 30</t>
  </si>
  <si>
    <t>Data area of Node 31</t>
  </si>
  <si>
    <t>Data area of Node 32</t>
  </si>
  <si>
    <t>Data area of Node 33</t>
  </si>
  <si>
    <t>Data area of Node 34</t>
  </si>
  <si>
    <t>Data area of Node 35</t>
  </si>
  <si>
    <t>Data area of Node 36</t>
  </si>
  <si>
    <t>Data area of Node 37</t>
  </si>
  <si>
    <t>Data area of Node 38</t>
  </si>
  <si>
    <t>Data area of Node 39</t>
  </si>
  <si>
    <t>Data area of Node 40</t>
  </si>
  <si>
    <t>OPERATION DATA OF 40 WIRELESS SENSORS FOR ICONNECTOR (*)</t>
  </si>
  <si>
    <t>STATUS DATA OF 40 WIRELESS SENSORS</t>
  </si>
  <si>
    <t>Rssi node 1..40</t>
  </si>
  <si>
    <t>byte</t>
  </si>
  <si>
    <t>Only for manuafacture. Raw RSSI value (right number must subtract 256, Unit is dBm).</t>
  </si>
  <si>
    <t>Data status node 1 &amp; Data status node 2</t>
  </si>
  <si>
    <t>0-9, 99</t>
  </si>
  <si>
    <t>Hi-byte for node 1 &amp; lo-byte for node 2. Details in sheet of sensor</t>
  </si>
  <si>
    <t>Data status node 3 &amp; Data status node 4</t>
  </si>
  <si>
    <t>Data status node 5 &amp; Data status node 6</t>
  </si>
  <si>
    <t>Data status node 7 &amp; Data status node 8</t>
  </si>
  <si>
    <t>Data status node 9 &amp; Data status node 10</t>
  </si>
  <si>
    <t>Data status node 11 &amp; Data status node 12</t>
  </si>
  <si>
    <t>Data status node 13 &amp; Data status node 14</t>
  </si>
  <si>
    <t>Data status node 15 &amp; Data status node 16</t>
  </si>
  <si>
    <t>Data status node 17 &amp; Data status node 18</t>
  </si>
  <si>
    <t>Data status node 19 &amp; Data status node 20</t>
  </si>
  <si>
    <t>Data status node 21 &amp; Data status node 22</t>
  </si>
  <si>
    <t>Data status node 23 &amp; Data status node 24</t>
  </si>
  <si>
    <t>Data status node 25 &amp; Data status node 26</t>
  </si>
  <si>
    <t>Data status node 27 &amp; Data status node 28</t>
  </si>
  <si>
    <t>Data status node 29 &amp; Data status node 30</t>
  </si>
  <si>
    <t>Data status node 31 &amp; Data status node 32</t>
  </si>
  <si>
    <t>Data status node 33 &amp; Data status node 34</t>
  </si>
  <si>
    <t>Data status node 35 &amp; Data status node 36</t>
  </si>
  <si>
    <t>Data status node 37 &amp; Data status node 38</t>
  </si>
  <si>
    <t>Data status node 39 &amp; Data status node 40</t>
  </si>
  <si>
    <t>RF timeout count node 1..40</t>
  </si>
  <si>
    <t>0-255</t>
  </si>
  <si>
    <t>Counting the number of times that no data from wireless sensor arrived over "timeout_count_threshold" seconds , for ADVANCED diagnostic the RF connection between wireless sensor and co-ordinator</t>
  </si>
  <si>
    <t>RF signal strength of node 1 &amp; RF signal strength of node 2</t>
  </si>
  <si>
    <t>0-4</t>
  </si>
  <si>
    <t>RF signal strength of node 3 &amp; RF signal strength of node 4</t>
  </si>
  <si>
    <t>RF signal strength of node 5 &amp; RF signal strength of node 6</t>
  </si>
  <si>
    <t>RF signal strength of node 7 &amp; RF signal strength of node 8</t>
  </si>
  <si>
    <t>RF signal strength of node 9 &amp; RF signal strength of node 10</t>
  </si>
  <si>
    <t>RF signal strength of node 11 &amp; RF signal strength of node 12</t>
  </si>
  <si>
    <t>RF signal strength of node 13 &amp; RF signal strength of node 14</t>
  </si>
  <si>
    <t>RF signal strength of node 15 &amp; RF signal strength of node 16</t>
  </si>
  <si>
    <t>RF signal strength of node 17 &amp; RF signal strength of node 18</t>
  </si>
  <si>
    <t>RF signal strength of node 19 &amp; RF signal strength of node 20</t>
  </si>
  <si>
    <t>RF signal strength of node 21 &amp; RF signal strength of node 22</t>
  </si>
  <si>
    <t>RF signal strength of node 23 &amp; RF signal strength of node 24</t>
  </si>
  <si>
    <t>RF signal strength of node 25 &amp; RF signal strength of node 26</t>
  </si>
  <si>
    <t>RF signal strength of node 27 &amp; RF signal strength of node 28</t>
  </si>
  <si>
    <t>RF signal strength of node 29 &amp; RF signal strength of node 30</t>
  </si>
  <si>
    <t>RF signal strength of node 31 &amp; RF signal strength of node 32</t>
  </si>
  <si>
    <t>RF signal strength of node 33 &amp; RF signal strength of node 34</t>
  </si>
  <si>
    <t>RF signal strength of node 35 &amp; RF signal strength of node 36</t>
  </si>
  <si>
    <t>RF signal strength of node 37 &amp; RF signal strength of node 38</t>
  </si>
  <si>
    <t>RF signal strength of node 39 &amp; RF signal strength of node 40</t>
  </si>
  <si>
    <t>spare</t>
  </si>
  <si>
    <t>Rx seq node 1..40</t>
  </si>
  <si>
    <t>Only for manuafacture. Sequence number of data package, value from wireless sensor, for ADVANCED diagnostic of RF connecttion, to know lost of data package from sensor to Co-ordinator</t>
  </si>
  <si>
    <t>Rx duplication count node 1..40</t>
  </si>
  <si>
    <t>For manuafacture. Counting the number of Dupplicated data package from sensor, to define that sensor have not received the ACK package from Co-ordinator</t>
  </si>
  <si>
    <t>Sync status node 1 &amp; Sync status node 2</t>
  </si>
  <si>
    <t>0, 1, 99</t>
  </si>
  <si>
    <t>Sync status node 3 &amp; Sync status node 4</t>
  </si>
  <si>
    <t>Sync status node 5 &amp; Sync status node 6</t>
  </si>
  <si>
    <t>Sync status node 7 &amp; Sync status node 8</t>
  </si>
  <si>
    <t>Sync status node 9 &amp; Sync status node 10</t>
  </si>
  <si>
    <t>Sync status node 11 &amp; Sync status node 12</t>
  </si>
  <si>
    <t>Sync status node 13 &amp; Sync status node 14</t>
  </si>
  <si>
    <t>Sync status node 15 &amp; Sync status node 16</t>
  </si>
  <si>
    <t>Sync status node 17 &amp; Sync status node 18</t>
  </si>
  <si>
    <t>Sync status node 19 &amp; Sync status node 20</t>
  </si>
  <si>
    <t>Sync status node 21 &amp; Sync status node 22</t>
  </si>
  <si>
    <t>Sync status node 23 &amp; Sync status node 24</t>
  </si>
  <si>
    <t>Sync status node 25 &amp; Sync status node 26</t>
  </si>
  <si>
    <t>Sync status node 27 &amp; Sync status node 28</t>
  </si>
  <si>
    <t>Sync status node 29 &amp; Sync status node 30</t>
  </si>
  <si>
    <t>Sync status node 31 &amp; Sync status node 32</t>
  </si>
  <si>
    <t>Sync status node 33 &amp; Sync status node 34</t>
  </si>
  <si>
    <t>Sync status node 35 &amp; Sync status node 36</t>
  </si>
  <si>
    <t>Sync status node 37 &amp; Sync status node 38</t>
  </si>
  <si>
    <t>Sync status node 39 &amp; Sync status node 40</t>
  </si>
  <si>
    <t>STATUS DATA OF TRAILER TRACKING</t>
  </si>
  <si>
    <t>Trailer: ID Sensor Tag</t>
  </si>
  <si>
    <t>Trailer: % Battery of Sensor Tag</t>
  </si>
  <si>
    <t>Trailer: RF signal strength + error code</t>
  </si>
  <si>
    <t>uint8</t>
  </si>
  <si>
    <t>Trailer: RF rssi</t>
  </si>
  <si>
    <t>int16</t>
  </si>
  <si>
    <t>Last RF rssi</t>
  </si>
  <si>
    <t>Last ID Sensor Tag</t>
  </si>
  <si>
    <t>int32</t>
  </si>
  <si>
    <t>CONTROL DATA OF 40 WIRELESS SENSORS</t>
  </si>
  <si>
    <t>Control area of node 1</t>
  </si>
  <si>
    <t>Control area for each wireless sensor, see details in sheet of sensor</t>
  </si>
  <si>
    <t>Control area of node 2</t>
  </si>
  <si>
    <t>Control area of node 3</t>
  </si>
  <si>
    <t>Control area of node 4</t>
  </si>
  <si>
    <t>Control area of node 5</t>
  </si>
  <si>
    <t>Control area of node 6</t>
  </si>
  <si>
    <t>Control area of node 7</t>
  </si>
  <si>
    <t>Control area of node 8</t>
  </si>
  <si>
    <t>Control area of node 9</t>
  </si>
  <si>
    <t>Control area of node 10</t>
  </si>
  <si>
    <t>Control area of node 11</t>
  </si>
  <si>
    <t>Control area of node 12</t>
  </si>
  <si>
    <t>Control area of node 13</t>
  </si>
  <si>
    <t>Control area of node 14</t>
  </si>
  <si>
    <t>Control area of node 15</t>
  </si>
  <si>
    <t>Control area of node 16</t>
  </si>
  <si>
    <t>Control area of node 17</t>
  </si>
  <si>
    <t>Control area of node 18</t>
  </si>
  <si>
    <t>Control area of node 19</t>
  </si>
  <si>
    <t>Control area of node 20</t>
  </si>
  <si>
    <t>Control area of node 21</t>
  </si>
  <si>
    <t>Control area of node 22</t>
  </si>
  <si>
    <t>Control area of node 23</t>
  </si>
  <si>
    <t>Control area of node 24</t>
  </si>
  <si>
    <t>Control area of node 25</t>
  </si>
  <si>
    <t>Control area of node 26</t>
  </si>
  <si>
    <t>Control area of node 27</t>
  </si>
  <si>
    <t>Control area of node 28</t>
  </si>
  <si>
    <t>Control area of node 29</t>
  </si>
  <si>
    <t>Control area of node 30</t>
  </si>
  <si>
    <t>Control area of node 31</t>
  </si>
  <si>
    <t>Control area of node 32</t>
  </si>
  <si>
    <t>Control area of node 33</t>
  </si>
  <si>
    <t>Control area of node 34</t>
  </si>
  <si>
    <t>Control area of node 35</t>
  </si>
  <si>
    <t>Control area of node 36</t>
  </si>
  <si>
    <t>Control area of node 37</t>
  </si>
  <si>
    <t>Control area of node 38</t>
  </si>
  <si>
    <t>Control area of node 39</t>
  </si>
  <si>
    <t>Control area of node 40</t>
  </si>
  <si>
    <t>SYSTEM CONFIG</t>
  </si>
  <si>
    <t>Serial number</t>
  </si>
  <si>
    <t>string</t>
  </si>
  <si>
    <t>Read/Write(PW)</t>
  </si>
  <si>
    <t>Only for manuafacture. Serial number of Wireless sensor co-ordinator.</t>
  </si>
  <si>
    <t>Password for setting</t>
  </si>
  <si>
    <t>Password for writing co-ordinator S/N and ID.</t>
  </si>
  <si>
    <t>Co-ordinator id</t>
  </si>
  <si>
    <t>Only for manuafacture. The ID number of Wireless sensor co-ordinator.</t>
  </si>
  <si>
    <t>ADVANCED CONFIG</t>
  </si>
  <si>
    <t>Configuration of node 1</t>
  </si>
  <si>
    <t>Configuration data area for each wireless sensor, see details in sheet of sensor</t>
  </si>
  <si>
    <t>Configuration of node 2</t>
  </si>
  <si>
    <t>Configuration of node 3</t>
  </si>
  <si>
    <t>Configuration of node 4</t>
  </si>
  <si>
    <t>Configuration of node 5</t>
  </si>
  <si>
    <t>Configuration of node 6</t>
  </si>
  <si>
    <t>Configuration of node 7</t>
  </si>
  <si>
    <t>Configuration of node 8</t>
  </si>
  <si>
    <t>Configuration of node 9</t>
  </si>
  <si>
    <t>Configuration of node 10</t>
  </si>
  <si>
    <t>Configuration of node 11</t>
  </si>
  <si>
    <t>Configuration of node 12</t>
  </si>
  <si>
    <t>Configuration of node 13</t>
  </si>
  <si>
    <t>Configuration of node 14</t>
  </si>
  <si>
    <t>Configuration of node 15</t>
  </si>
  <si>
    <t>Configuration of node 16</t>
  </si>
  <si>
    <t>Configuration of node 17</t>
  </si>
  <si>
    <t>Configuration of node 18</t>
  </si>
  <si>
    <t>Configuration of node 19</t>
  </si>
  <si>
    <t>Configuration of node 20</t>
  </si>
  <si>
    <t>Configuration of node 21</t>
  </si>
  <si>
    <t>Configuration of node 22</t>
  </si>
  <si>
    <t>Configuration of node 23</t>
  </si>
  <si>
    <t>Configuration of node 24</t>
  </si>
  <si>
    <t>Configuration of node 25</t>
  </si>
  <si>
    <t>Configuration of node 26</t>
  </si>
  <si>
    <t>Configuration of node 27</t>
  </si>
  <si>
    <t>Configuration of node 28</t>
  </si>
  <si>
    <t>Configuration of node 29</t>
  </si>
  <si>
    <t>Configuration of node 30</t>
  </si>
  <si>
    <t>Configuration of node 31</t>
  </si>
  <si>
    <t>Configuration of node 32</t>
  </si>
  <si>
    <t>Configuration of node 33</t>
  </si>
  <si>
    <t>Configuration of node 34</t>
  </si>
  <si>
    <t>Configuration of node 35</t>
  </si>
  <si>
    <t>Configuration of node 36</t>
  </si>
  <si>
    <t>Configuration of node 37</t>
  </si>
  <si>
    <t>Configuration of node 38</t>
  </si>
  <si>
    <t>Configuration of node 39</t>
  </si>
  <si>
    <t>Configuration of node 40</t>
  </si>
  <si>
    <t>SETTING TIMEOUT VALUE OF DATA STATUS</t>
  </si>
  <si>
    <t>Cmp time 1</t>
  </si>
  <si>
    <t>Time interval for Data status = 0</t>
  </si>
  <si>
    <t>Cmp time 2</t>
  </si>
  <si>
    <t>Time interval for Data status = 1</t>
  </si>
  <si>
    <t>Cmp time 3</t>
  </si>
  <si>
    <t>Time interval for Data status = 2</t>
  </si>
  <si>
    <t>Cmp time 4</t>
  </si>
  <si>
    <t>Time interval for Data status = 3</t>
  </si>
  <si>
    <t>Cmp time 5</t>
  </si>
  <si>
    <t>Time interval for Data status = 4</t>
  </si>
  <si>
    <t>Cmp time 6</t>
  </si>
  <si>
    <t>Time interval for Data status = 5</t>
  </si>
  <si>
    <t>Cmp time 7</t>
  </si>
  <si>
    <t>Time interval for Data status = 6</t>
  </si>
  <si>
    <t>Cmp time 8</t>
  </si>
  <si>
    <t>Time interval for Data status = 7</t>
  </si>
  <si>
    <t>Cmp time 9</t>
  </si>
  <si>
    <t>Time interval for Data status = 8</t>
  </si>
  <si>
    <t>SETTING TIMEOUT VALUE OF RF TIMEOUT COUNT</t>
  </si>
  <si>
    <t>Timeout_count_threshold</t>
  </si>
  <si>
    <t>Time interval for Rf_timeout_count increase one more</t>
  </si>
  <si>
    <t>RF MODE CONFIG</t>
  </si>
  <si>
    <t>Radio frequency</t>
  </si>
  <si>
    <t>433.05-434.79, 433 MHz</t>
  </si>
  <si>
    <t>float</t>
  </si>
  <si>
    <t>Only for advanced users. Configure the operating frequency of Co-ordinator, should be configured from 433.05-434.79 MHz.</t>
  </si>
  <si>
    <t>Tx power</t>
  </si>
  <si>
    <t>-10,10,15</t>
  </si>
  <si>
    <t>Only for advanced users. Configure the RF power of Co-ordinator
+ 15 &lt;=&gt; tx power = 15dBm
+ 10 &lt;=&gt; tx power = 10dBm
+ -10 &lt;=&gt; tx power = -10dBm</t>
  </si>
  <si>
    <t>Data rate RF</t>
  </si>
  <si>
    <t>Only for advanced users. Configure the air data rate of Co-ordinator
+ 0 &lt;=&gt; data rate RF at 50kbps
+ 1 &lt;=&gt; data rate RF at 625bps</t>
  </si>
  <si>
    <t>Rssi_threshold</t>
  </si>
  <si>
    <t>-100…0</t>
  </si>
  <si>
    <t>RSSI value, this is the threshold to allow adding wireless sensors by RF when the rssi value is higher than the rssi_threshold. Should be configured from -14dBm to -40 dBm</t>
  </si>
  <si>
    <t>Enb_auto_add_sensors</t>
  </si>
  <si>
    <t>"Enb_auto_add_sensors" = 1 when power on and this parameter will return to "0" after 5 minutes:
+ 1 =&gt; allow adding wireless sensors by RF
+ 0 =&gt; not allow adding wireless sensors by RF
Write "Enb_auto_add_sensors" = 1 =&gt; this parameter will return to "0" after 5 minutes</t>
  </si>
  <si>
    <t>TRAILER TRACKING CONFIG</t>
  </si>
  <si>
    <t>Spare</t>
  </si>
  <si>
    <t>Trailer_rssi_threshold</t>
  </si>
  <si>
    <t>(-100)-0 (dBm)</t>
  </si>
  <si>
    <t>RSSI threshold value, this is the threshold minimum to detect a wireless active sensor tag when the rssi value is higher than the trailer_rssi_threshold</t>
  </si>
  <si>
    <t>ASCII send_cycle</t>
  </si>
  <si>
    <t>1-3600s</t>
  </si>
  <si>
    <t>Every time interval of ASCII send_cycle(s), wireless tag receiver will absolutely send data to Black Box</t>
  </si>
  <si>
    <t>ASCII enb</t>
  </si>
  <si>
    <t>1: enable to send data to Black Box, 0: disable to send data to Black Box</t>
  </si>
  <si>
    <t>DEVICE INFO</t>
  </si>
  <si>
    <t>Device info</t>
  </si>
  <si>
    <t>WSCL</t>
  </si>
  <si>
    <t>Wireless sensor co-ordinator</t>
  </si>
  <si>
    <t>Firmware version</t>
  </si>
  <si>
    <t>Hardware version</t>
  </si>
  <si>
    <t>MODBUS MEMORY MAP FOR WIRELESS DIGITAL CONDUCTIVITY SENSOR WS433-LEC-K1</t>
  </si>
  <si>
    <t>Please enter Sensor Node's ID (1 .. 40):</t>
  </si>
  <si>
    <t>to get the correct address of registers in column (1)</t>
  </si>
  <si>
    <t>* A standard register in Modbus is a WORD (2 bytes, comprise Hi-Byte and Lo-Byte)</t>
  </si>
  <si>
    <t>(13)</t>
  </si>
  <si>
    <t># of  register</t>
  </si>
  <si>
    <t>Value Range</t>
  </si>
  <si>
    <t>Explanation</t>
  </si>
  <si>
    <t>Remarks</t>
  </si>
  <si>
    <r>
      <t xml:space="preserve">OPERATION DATA
</t>
    </r>
    <r>
      <rPr>
        <i/>
        <sz val="14"/>
        <color rgb="FFFF0000"/>
        <rFont val="Calibri (Body)_x0000_"/>
      </rPr>
      <t>* This operation data will be sent to Co-ordinator in every Cycle_wakeup and/or Cycle_healthsta</t>
    </r>
  </si>
  <si>
    <t>%Battery of  sensor Node</t>
  </si>
  <si>
    <t>10,30,60,99</t>
  </si>
  <si>
    <t>Battery level, only 04 levels: 10%, 30%, 60% and 99% (full). When 10% ==&gt; should replace the battery</t>
  </si>
  <si>
    <t>Ec value of sensor Node (parameter 1)</t>
  </si>
  <si>
    <t>0..2000 us/cm</t>
  </si>
  <si>
    <t>Value from digital conductivity sensor. This value is parameter 1 of a wireless sensor node</t>
  </si>
  <si>
    <t>for sensor with V5.x</t>
  </si>
  <si>
    <t>Status bytes of sensor Node</t>
  </si>
  <si>
    <t>Hi-Byte is error code, Lo-Byte is sensor type</t>
  </si>
  <si>
    <t>Temperature value of sensor Node (parameter 2)</t>
  </si>
  <si>
    <t>0oC..+50oC</t>
  </si>
  <si>
    <t>Value from digital conductivity sensor. This value is parameter 2 of a wireless sensor node</t>
  </si>
  <si>
    <t>Salinity</t>
  </si>
  <si>
    <t>ppm, Salinity value</t>
  </si>
  <si>
    <r>
      <t xml:space="preserve">STATUS DATA
</t>
    </r>
    <r>
      <rPr>
        <i/>
        <sz val="14"/>
        <color rgb="FFFF0000"/>
        <rFont val="Calibri (Body)_x0000_"/>
      </rPr>
      <t>* Read this data to know the RF signal strength of sensor node and reliability of received data</t>
    </r>
  </si>
  <si>
    <t>Data status of Node</t>
  </si>
  <si>
    <t>If the Node ID is odd ==&gt; read the Hi-Byte only
If the Node ID is even ==&gt; read the Lo-Byte only</t>
  </si>
  <si>
    <t>RF Signal strength of Node</t>
  </si>
  <si>
    <t>Sync status of Node</t>
  </si>
  <si>
    <r>
      <t xml:space="preserve">ADVANCED CONFIG
</t>
    </r>
    <r>
      <rPr>
        <i/>
        <sz val="14"/>
        <color rgb="FFFF0000"/>
        <rFont val="Calibri (Body)_x0000_"/>
      </rPr>
      <t>* Use this only in case of changing the default values of configuration parameters</t>
    </r>
  </si>
  <si>
    <t>Cycle_wakeup</t>
  </si>
  <si>
    <t>1-3600(s)</t>
  </si>
  <si>
    <t>Every time interval of Cycle_wakeup,  sensor node would ONLY send data to co-ordinator if the new measured value was changed more than the Delta value of the last measured value. Default Cycle_wakeup is 120 seconds</t>
  </si>
  <si>
    <t>Cycle_healthsta</t>
  </si>
  <si>
    <t>60-7200(s)</t>
  </si>
  <si>
    <t>Every time interval of Cycle_healthsta,  sensor node will absolutely send data to co-ordinator regardless any condition</t>
  </si>
  <si>
    <t>Configure the ID number of Co-ordinator that wireless sensor want to connect to the Co-ordinator when only adding the sensor manually</t>
  </si>
  <si>
    <t>433.05-434.79, 433 Mhz</t>
  </si>
  <si>
    <t>Configure the operating frequency of wireless sensor by Co-ordinator, should be configured from 433.05-434.79 MHz, only for advanced users</t>
  </si>
  <si>
    <t>Configure the RF power of wireless sensor by Co-ordinator, only for advanced users
+ 15 &lt;=&gt; tx power = 15dBm
+ 10 &lt;=&gt; tx power = 10dBm
+ -10 &lt;=&gt; tx power = -10dBm</t>
  </si>
  <si>
    <t>Configure the air data rate of wireless sensor by Co-ordinator, only for advanced users
+ 0 &lt;=&gt; data rate RF at 50kbps
+ 1 &lt;=&gt; data rate RF at 625bps</t>
  </si>
  <si>
    <t>a1</t>
  </si>
  <si>
    <t>Scale value of parameter_1 = (a1 * Raw sensor value of parameter_1) + b1. For sensor value scale</t>
  </si>
  <si>
    <t>b1</t>
  </si>
  <si>
    <t>a2</t>
  </si>
  <si>
    <t>Scale value of parameter_2 = (a2 * Raw sensor value of parameter_2) + b2. For sensor value scale</t>
  </si>
  <si>
    <t>b2</t>
  </si>
  <si>
    <t>Delta_1</t>
  </si>
  <si>
    <t>Delta value,  this is the threshold to allow sending data to co-ordinator when the new value of parameter 1 is changed from the last value a delta value which is higher than the threshold.</t>
  </si>
  <si>
    <t>High_threshold_1</t>
  </si>
  <si>
    <t>Not Applicable. High threshold value for parameter 1</t>
  </si>
  <si>
    <t>Low_threshold_1</t>
  </si>
  <si>
    <t>Not Applicable. Low threshold value for parameter 1</t>
  </si>
  <si>
    <t>High_threshold_2</t>
  </si>
  <si>
    <t>Not Applicable. High threshold value for parameter 2</t>
  </si>
  <si>
    <t>Low_threshold_2</t>
  </si>
  <si>
    <t>Not Applicable. Low threshold value for parameter 2</t>
  </si>
  <si>
    <t>SENSOR_BOOT_TIME</t>
  </si>
  <si>
    <t>1</t>
  </si>
  <si>
    <t>millisecond, if ws433-lec-k1 supply 15vdc for sensor =&gt; SENSOR_BOOT_TIME &gt; 5000 ms</t>
  </si>
  <si>
    <t>Enb_update_data_frame &amp; Data_numblock</t>
  </si>
  <si>
    <t>00 01</t>
  </si>
  <si>
    <t>hex</t>
  </si>
  <si>
    <t>Data frame definition, only for advanced users. Write "Enb_update_data_frame" = 0x19 =&gt; allow sensor Node to write the setting values of Data_numblock, Data_reg &amp; Data_numreg in its Flash</t>
  </si>
  <si>
    <t>Data_reg1 &amp; Data_numreg1</t>
  </si>
  <si>
    <t>08 17</t>
  </si>
  <si>
    <t>Data frame definition, only for advanced users</t>
  </si>
  <si>
    <t>Data_reg2 &amp; Data_numreg2</t>
  </si>
  <si>
    <t>00 00</t>
  </si>
  <si>
    <t>MODBUS MEMORY MAP FOR WIRELESS SOIL MOISTURE SENSOR WS433-SMT-07</t>
  </si>
  <si>
    <t>Soil Moisture of sensor Node (parameter 1)</t>
  </si>
  <si>
    <t>0..100 (%)</t>
  </si>
  <si>
    <t>Value from soil moisture sensor. This value is parameter 1 of a wireless sensor node</t>
  </si>
  <si>
    <t>Soil Temperature of sensor Node (parameter 2)</t>
  </si>
  <si>
    <t>-40oC..+80oC</t>
  </si>
  <si>
    <t>Value from soil moisture sensor. This value is parameter 2 of a wireless sensor node</t>
  </si>
  <si>
    <t>EC</t>
  </si>
  <si>
    <t>0..20000 us/cm</t>
  </si>
  <si>
    <t>us/cm, electrical conductivity value</t>
  </si>
  <si>
    <t>Nitrogen</t>
  </si>
  <si>
    <t>1..1999 mg/kg</t>
  </si>
  <si>
    <t>mg/kg, nitrogen value</t>
  </si>
  <si>
    <t>Phosphorus</t>
  </si>
  <si>
    <t>mg/kg, phosphorus value</t>
  </si>
  <si>
    <t>Kali</t>
  </si>
  <si>
    <t>mg/kg, potassium value</t>
  </si>
  <si>
    <t>0..10000 ppm</t>
  </si>
  <si>
    <t>2400</t>
  </si>
  <si>
    <t>millisecond, the time for the sensor to reach a stable output</t>
  </si>
  <si>
    <t>MODBUS MEMORY MAP FOR WIRELESS pH SENSOR WS433-PH100</t>
  </si>
  <si>
    <t>pH value (prm 1)</t>
  </si>
  <si>
    <t>Value from pH sensor. This value is parameter 1 of a wireless sensor node</t>
  </si>
  <si>
    <t>Temperature value (prm 2)</t>
  </si>
  <si>
    <t>Value from pH sensor. This value is parameter 2 of a wireless sensor node</t>
  </si>
  <si>
    <t>pH_ADC value</t>
  </si>
  <si>
    <t>Adc value of pH sensor</t>
  </si>
  <si>
    <t>pH_mV value</t>
  </si>
  <si>
    <t>mV value of pH sensor</t>
  </si>
  <si>
    <t>PT100_Res value</t>
  </si>
  <si>
    <t>Resistance value of pt100 sensor</t>
  </si>
  <si>
    <t>Not Applicable</t>
  </si>
  <si>
    <t>wire resistance</t>
  </si>
  <si>
    <t>Ohm, Compensate for conductor resistance</t>
  </si>
  <si>
    <t>Manual_Temp_Input</t>
  </si>
  <si>
    <t xml:space="preserve">Temperature value. When there is no temperature sensor, turn on Manual_Temp_Enb = 1
then Temperature  (prm 2) = Manual_Temp_Input </t>
  </si>
  <si>
    <t>Manual_Temp_Enb</t>
  </si>
  <si>
    <t>When there is no temperature sensor, turn on Manual_Temp_Enb = 1,
then Temperature  (prm 2) = Manual_Temp_Input</t>
  </si>
  <si>
    <t>100</t>
  </si>
  <si>
    <t>calibEnb</t>
  </si>
  <si>
    <t>0</t>
  </si>
  <si>
    <t>Before calibration, must turn on caribE = 1. After calibration, set calibEnb = 0</t>
  </si>
  <si>
    <t>pHFeedback</t>
  </si>
  <si>
    <t>Step 1: Calibrate with standard solution pH = 7.01, wait for about 3 minutes for the reading to stabilize, write 7 down to pHFeedback
Step 2:  Calibrate with standard solution pH = 4.01 or 10.01, wait about 3 minutes for reading to stabilize, write down pHFeedback pH value of solution</t>
  </si>
  <si>
    <t>pHFactor</t>
  </si>
  <si>
    <t>pH7_adc</t>
  </si>
  <si>
    <t>pH7_mV</t>
  </si>
  <si>
    <t>MODBUS MEMORY MAP FOR WIRELESS PEOPLE COUNTER SENSOR WS433-PPCT</t>
  </si>
  <si>
    <t>NRC_People_In</t>
  </si>
  <si>
    <t>Non-resettable counter</t>
  </si>
  <si>
    <t>NRC_People_Out</t>
  </si>
  <si>
    <t>RC_People_In</t>
  </si>
  <si>
    <t>Reset to 0 after sending to Coordinator</t>
  </si>
  <si>
    <t>RC_People_Out</t>
  </si>
  <si>
    <t>Dist_front_zone</t>
  </si>
  <si>
    <t>Distance of front zone</t>
  </si>
  <si>
    <t>Dist_back_zone</t>
  </si>
  <si>
    <t>Distance of back zone</t>
  </si>
  <si>
    <t>Not Applicable. Scale value of parameter_1 = (a1 * Raw sensor value of parameter_1) + b1. For sensor value scale</t>
  </si>
  <si>
    <t>Not Applicable. Scale value of parameter_2 = (a2 * Raw sensor value of parameter_2) + b2. For sensor value scale</t>
  </si>
  <si>
    <t>Not Applicable. Delta value,  this is the threshold to allow sending data to co-ordinator when the new value of parameter 1 is changed from the last value a delta value which is higher than the threshold.</t>
  </si>
  <si>
    <t>Count_threshold</t>
  </si>
  <si>
    <t>20</t>
  </si>
  <si>
    <t>Threshold count on how many people send Coordinator</t>
  </si>
  <si>
    <t>Dist_threshold</t>
  </si>
  <si>
    <t>1600</t>
  </si>
  <si>
    <t>Threshold setting for laser sensor to distinguish between when people are present and when no one is standing under the sensor
The laser sensor will measure the distance value from the sensor (ceiling) to the floor.
+ When there are people, the measured laser sensor value &lt; Dist_threshold
+ When there is no person, the measured laser sensor value &gt; Dist_threshold</t>
  </si>
  <si>
    <t>Dist_hys</t>
  </si>
  <si>
    <t>Hysteresis  of Dist_threshold</t>
  </si>
  <si>
    <t>Inter_meas_period</t>
  </si>
  <si>
    <t>The sampling time of the sensor laser</t>
  </si>
  <si>
    <t>MODBUS MEMORY MAP FOR WIRELESS AMMONIA SENSOR WS433-NH3</t>
  </si>
  <si>
    <t>Ammonia value of sensor Node (parameter 1)</t>
  </si>
  <si>
    <t>ppm</t>
  </si>
  <si>
    <t>Value from ammonia sensor. This value is parameter 1 of a wireless sensor node</t>
  </si>
  <si>
    <t>oC</t>
  </si>
  <si>
    <t>Value from ammonia sensor. This value is parameter 2 of a wireless sensor node</t>
  </si>
  <si>
    <t>Logic status of parameters</t>
  </si>
  <si>
    <t>Hi-Byte is Logic status of parameter 1,  Lo-Byte is Logic status of parameter 2</t>
  </si>
  <si>
    <t>Timer up 1</t>
  </si>
  <si>
    <t>Total time when Hi-Byte of Logic status = 1</t>
  </si>
  <si>
    <t>Timer down 1</t>
  </si>
  <si>
    <t>Total time when Hi-Byte of Logic status = 0</t>
  </si>
  <si>
    <t>RisingEdge counter 1</t>
  </si>
  <si>
    <t>Counter value when Hi-Byte of Logic status changes from 0 to 1</t>
  </si>
  <si>
    <t>FallingEdge counter 1</t>
  </si>
  <si>
    <t>Counter value when Hi-Byte of Logic status changes from 1 to 0</t>
  </si>
  <si>
    <t>Timer up 2</t>
  </si>
  <si>
    <t>Total time when Lo-Byte of Logic status = 1</t>
  </si>
  <si>
    <t>Timer down 2</t>
  </si>
  <si>
    <t>Total time when Lo-Byte of Logic status = 0</t>
  </si>
  <si>
    <t>RisingEdge counter 2</t>
  </si>
  <si>
    <t>Counter value when Lo-Byte of Logic status changes from 0 to 1</t>
  </si>
  <si>
    <t>FallingEdge counter 2</t>
  </si>
  <si>
    <t>Counter value when Lo-Byte of Logic status changes from 1 to 0</t>
  </si>
  <si>
    <t>High threshold value for parameter 1</t>
  </si>
  <si>
    <t>Low threshold value for parameter 1</t>
  </si>
  <si>
    <t>High threshold value for parameter 2</t>
  </si>
  <si>
    <t>Low threshold value for parameter 2</t>
  </si>
  <si>
    <t>System_sensitivity</t>
  </si>
  <si>
    <t>The sensitivity of the circuit (mV/ppm)</t>
  </si>
  <si>
    <t>MODBUS MEMORY MAP FOR WIRELESS TYPE T THERMOCOUPLE SENSOR WS433-TCT</t>
  </si>
  <si>
    <t>Temperature value of Thermocouple  (parameter 1)</t>
  </si>
  <si>
    <t>-250oC..+400oC</t>
  </si>
  <si>
    <t>Value from type T thermocouple sensor. This value is parameter 1 of a wireless sensor node</t>
  </si>
  <si>
    <t>Temperature value of cold-junction compensation (parameter 2)</t>
  </si>
  <si>
    <t>-20oC..+85oC</t>
  </si>
  <si>
    <t>Value from type T thermocouple sensor. This value is parameter 2 of a wireless sensor node</t>
  </si>
  <si>
    <t>MODBUS MEMORY MAP FOR WIRELESS SOIL MOISTURE SENSOR WS433-SMT-01</t>
  </si>
  <si>
    <t>-30oC..+70oC</t>
  </si>
  <si>
    <t xml:space="preserve">MODBUS MEMORY MAP FOR WIRELESS CO2 SENSOR WITH HUMIDITY &amp; TEMPERATURE </t>
  </si>
  <si>
    <t>CO2 value of sensor Node</t>
  </si>
  <si>
    <t>400..40000 ppm</t>
  </si>
  <si>
    <t>Value from Wireless CO2 sensor</t>
  </si>
  <si>
    <t>Humidity value of sensor Node</t>
  </si>
  <si>
    <t>0..100%RH</t>
  </si>
  <si>
    <t>Temperature value of sensor Node</t>
  </si>
  <si>
    <t>-40..+70oC</t>
  </si>
  <si>
    <t>Delta value of The RMS Acceleration value,  this is the threshold to allow sending data to co-ordinator when the new value of parameter 1 is changed from the last value a delta value which is higher than the threshold.</t>
  </si>
  <si>
    <t>CO2_calc_time</t>
  </si>
  <si>
    <t>Second, response time of sensor</t>
  </si>
  <si>
    <t>for sensor with &gt;= V5.x</t>
  </si>
  <si>
    <t>for sensor with version &gt;= V6.x</t>
  </si>
  <si>
    <t>MODBUS MEMORY MAP FOR WIRELESS 1-AXIS VIBRATION SENSOR WS433-V1A</t>
  </si>
  <si>
    <t>Frequency value of sensor Node</t>
  </si>
  <si>
    <t>Hz</t>
  </si>
  <si>
    <t>Value from V1A sensor</t>
  </si>
  <si>
    <t>Peak Acceleration value of sensor Node</t>
  </si>
  <si>
    <t>m / s2</t>
  </si>
  <si>
    <t>RMS Acceleration value of sensor Node</t>
  </si>
  <si>
    <t>Peak Velocity value of sensor Node</t>
  </si>
  <si>
    <t>mm / s</t>
  </si>
  <si>
    <t>RMS Velocity value of sensor Node</t>
  </si>
  <si>
    <t>PeakPeak Distance value of sensor Node</t>
  </si>
  <si>
    <t>um</t>
  </si>
  <si>
    <t>RMS Distance value of sensor Node</t>
  </si>
  <si>
    <t>-40..+125oC</t>
  </si>
  <si>
    <t>MODBUS MEMORY MAP FOR WIRELESS ULTRASONIC LEVEL SENSOR WS433-ULB &amp; ULC</t>
  </si>
  <si>
    <t>Level value of sensor Node (parameter 1)</t>
  </si>
  <si>
    <t>mm</t>
  </si>
  <si>
    <t>Value from ultrasonic level sensor. This value is parameter 1 of a wireless sensor node</t>
  </si>
  <si>
    <t xml:space="preserve">Distance value of sensor Node (parameter 2) </t>
  </si>
  <si>
    <t>Value from ultrasonic level sensor. This value is parameter 2 of a wireless sensor node</t>
  </si>
  <si>
    <t>MODBUS MEMORY MAP FOR WIRELESS TEMPERATURE SENSOR WS433-M12F WITH ATE-xx</t>
  </si>
  <si>
    <t>Temperature value of sensor Node (parameter 1)</t>
  </si>
  <si>
    <t>Value from temperature sensor. This value is parameter 1 of a wireless sensor node</t>
  </si>
  <si>
    <t>Value of parameter 2 of sensor Node</t>
  </si>
  <si>
    <t>Same value as parameter 1</t>
  </si>
  <si>
    <t>MODBUS MEMORY MAP FOR WIRELESS RTD PT100 SENSOR WS433-M12F WITH PT100</t>
  </si>
  <si>
    <t>PT100 Temperature value of sensor Node (parameter 1)</t>
  </si>
  <si>
    <t>-200..750oC</t>
  </si>
  <si>
    <t>Value from RTD PT100 sensor. This value is parameter 1 of a wireless sensor node</t>
  </si>
  <si>
    <t xml:space="preserve"> PT100 Resistance value of sensor Node (parameter 2)</t>
  </si>
  <si>
    <t>18..360 ohm</t>
  </si>
  <si>
    <t>Value from RTD PT100 sensor. This value is parameter 2 of a wireless sensor node</t>
  </si>
  <si>
    <t>MODBUS MEMORY MAP FOR WIRELESS HUMIDITY SENSOR WS433-M12F WITH ATH</t>
  </si>
  <si>
    <t>Humidity value of sensor Node (parameter 1)</t>
  </si>
  <si>
    <t>0..100%</t>
  </si>
  <si>
    <t>Value from humidity sensor. This value is parameter 1 of a wireless sensor node</t>
  </si>
  <si>
    <t>Value from humidity sensor. This value is parameter 2 of a wireless sensor node</t>
  </si>
  <si>
    <t>MODBUS MEMORY MAP FOR WIRELESS DIFFERENTIAL PRESSURE SENSOR WS433-M12F WITH ADP</t>
  </si>
  <si>
    <t>Differential Pressure value of sensor Node (parameter 1)</t>
  </si>
  <si>
    <t>-125..+125Pa</t>
  </si>
  <si>
    <t>Value from differential pressure sensor. This value is parameter 1 of a wireless sensor node</t>
  </si>
  <si>
    <t>Value from differential pressure sensor. This value is parameter 2 of a wireless sensor node</t>
  </si>
  <si>
    <t>MODBUS MEMORY MAP FOR WIRELESS PRESSURE SENSOR WS433-M12F WITH PPS</t>
  </si>
  <si>
    <t>Pressure value of sensor Node (parameter 1)</t>
  </si>
  <si>
    <t>Value from pressure process sensor. This value is parameter 1 of a wireless sensor node</t>
  </si>
  <si>
    <t>Value from pressure process sensor. This value is parameter 2 of a wireless sensor node</t>
  </si>
  <si>
    <t>MODBUS MEMORY MAP FOR WIRELESS DIFFERENTIAL PRESSURE SENSOR WS433-M12F WITH AMBIENT LIGHT SENSOR</t>
  </si>
  <si>
    <t>illuminance value of sensor Node (parameter 1)</t>
  </si>
  <si>
    <t>20.48..+83865.6</t>
  </si>
  <si>
    <t>Value from ambient light sensor. This value is parameter 1 of a wireless sensor node</t>
  </si>
  <si>
    <t>MODBUS MEMORY MAP FOR WIRELESS AC CURRENT SENSOR WS433-AC</t>
  </si>
  <si>
    <t>AC Current value of sensor Node (parameter 1)</t>
  </si>
  <si>
    <t>A</t>
  </si>
  <si>
    <t>Value from ac current sensor. This value is parameter 1 of a wireless sensor node</t>
  </si>
  <si>
    <t>CT_factor</t>
  </si>
  <si>
    <t>CT factor value of Current Transformer</t>
  </si>
  <si>
    <t>Cutoff_current</t>
  </si>
  <si>
    <t>Cut-off current value, this is the threshold to force ac current value = 0 when the load current is less then the threshold</t>
  </si>
  <si>
    <t>MODBUS MEMORY MAP FOR WIRELESS DIGITAL INPUT SENSOR WS433-DI WITH 2 STATUS INPUT</t>
  </si>
  <si>
    <t>Digital status 1 of sensor Node (parameter 1)</t>
  </si>
  <si>
    <t>Value from digital input sensor. This value is parameter 1 of a wireless sensor node</t>
  </si>
  <si>
    <t>Digital status 2 of sensor Node (parameter 2)</t>
  </si>
  <si>
    <t>Value from digital input sensor. This value is parameter 2 of a wireless sensor node</t>
  </si>
  <si>
    <t>Digital toggle 1 of sensor Node (parameter 1)</t>
  </si>
  <si>
    <t>Value from digital input sensor. This value will toggle when detecting rising-edge</t>
  </si>
  <si>
    <t>Digital toggle 2 of sensor Node (parameter 2)</t>
  </si>
  <si>
    <t>Filter time 1</t>
  </si>
  <si>
    <t>1-65535</t>
  </si>
  <si>
    <t>Pulse width value =  Filter time x 3: for the digital input 1, this is the minimum threshold to allow digital input detect pulse</t>
  </si>
  <si>
    <t>Filter time 2</t>
  </si>
  <si>
    <t>Pulse width value =  Filter time x 3: for the digital input 2, this is the minimum threshold to allow digital input detect pulse</t>
  </si>
  <si>
    <t>MODBUS MEMORY MAP FOR WIRELESS DIGITAL INPUT SENSOR WS433-DI WITH 2 COUNTER INPUT</t>
  </si>
  <si>
    <t>Counter value 1 of sensor Node (parameter 1)</t>
  </si>
  <si>
    <t>0-999,999,999</t>
  </si>
  <si>
    <t>Counter value 2 of sensor Node (parameter 2)</t>
  </si>
  <si>
    <t>Counter value 1</t>
  </si>
  <si>
    <t>This value is parameter 1 of a wireless sensor node</t>
  </si>
  <si>
    <t>Counter value 2</t>
  </si>
  <si>
    <t>This value is parameter 2 of a wireless sensor node</t>
  </si>
  <si>
    <t>Pulse width value  for the digital input 1, this is the minimum threshold to allow digital input detect pulse</t>
  </si>
  <si>
    <t>Pulse width value for the digital input 2, this is the minimum threshold to allow digital input detect pulse</t>
  </si>
  <si>
    <t>5-65535</t>
  </si>
  <si>
    <t>MODBUS MEMORY MAP FOR WIRELESS RELAY OUTPUT SENSOR WS433-RL</t>
  </si>
  <si>
    <r>
      <t xml:space="preserve">Control Data
</t>
    </r>
    <r>
      <rPr>
        <i/>
        <sz val="14"/>
        <color rgb="FFFF0000"/>
        <rFont val="Calibri"/>
        <family val="2"/>
        <scheme val="minor"/>
      </rPr>
      <t>* This control data will sent to sensor node immediately</t>
    </r>
  </si>
  <si>
    <t>Control Relay 1 of sensor Node</t>
  </si>
  <si>
    <t>0: turn off relay 1
1: turn on relay 1</t>
  </si>
  <si>
    <t>Control Relay 2 of sensor Node</t>
  </si>
  <si>
    <t>0: turn off relay 2
1: turn on relay 2</t>
  </si>
  <si>
    <t>Control Relay 3 of sensor Node</t>
  </si>
  <si>
    <t>0: turn off relay 3
1: turn on relay 3</t>
  </si>
  <si>
    <t>Control Relay 4 of sensor Node</t>
  </si>
  <si>
    <t>0: turn off relay 4
1: turn on relay 4</t>
  </si>
  <si>
    <t>Status Relay 1 of sensor Node</t>
  </si>
  <si>
    <t>Value from relay output sensor, this value is status of relay 1 for a wireless sensor node</t>
  </si>
  <si>
    <t>Status Relay 2 of sensor Node</t>
  </si>
  <si>
    <t>Value from relay output sensor, this value is status of relay 2 for a wireless sensor node</t>
  </si>
  <si>
    <t>Status Relay 3 of sensor Node</t>
  </si>
  <si>
    <t>Value from relay output sensor, this value is status of relay 3 for a wireless sensor node</t>
  </si>
  <si>
    <t>Status Relay 4 of sensor Node</t>
  </si>
  <si>
    <t>Value from relay output sensor, this value is status of relay 4 for a wireless sensor node</t>
  </si>
  <si>
    <t>Default relay 1</t>
  </si>
  <si>
    <t>0: off, 1: on, 2: last state (Restores the previous power state before power loss occurs)</t>
  </si>
  <si>
    <t>Default relay 2</t>
  </si>
  <si>
    <t>Default relay 3</t>
  </si>
  <si>
    <t>Default relay 4</t>
  </si>
  <si>
    <t>MODBUS MEMORY MAP FOR WIRELESS OXY SENSOR WS433-O2</t>
  </si>
  <si>
    <t>Oxy value of sensor Node (parameter 1)</t>
  </si>
  <si>
    <t>%</t>
  </si>
  <si>
    <t>Value from Oxy sensor. This value is parameter 1 of a wireless sensor node</t>
  </si>
  <si>
    <t>Value from Oxy sensor. This value is parameter 2 of a wireless sensor node</t>
  </si>
  <si>
    <t>Response_time</t>
  </si>
  <si>
    <t>ms</t>
  </si>
  <si>
    <t>Actual times for Field Instruments to output data. This value will vary dependent on Field Instruments</t>
  </si>
  <si>
    <t>Response_time_max</t>
  </si>
  <si>
    <t>100-65535 ms</t>
  </si>
  <si>
    <t>This is the maximum preset value for response time</t>
  </si>
  <si>
    <t>Run_mode</t>
  </si>
  <si>
    <t>"Run_mode" = 1 when power on and this parameter will return to "0" after 5 cycles send data to co-ordinator:
+ 1 =&gt; allow auto-detect response time after some cycle send  data to co-ordinator
+ 0 =&gt; stop auto-detect response time
Write "Run_mode" = 1 =&gt; this parameter will return to "0" after 5 cycles send data to co-ordinator</t>
  </si>
  <si>
    <t>Cutoff</t>
  </si>
  <si>
    <t>Cut-off value, this is the threshold to force Analog value 1 of sensor Node = 0 when it is less then the threshold</t>
  </si>
  <si>
    <t>MODBUS MEMORY MAP FOR WIRELESS ANALOG INPUT SENSOR WS433-AI</t>
  </si>
  <si>
    <t>Analog value 1 of sensor Node (parameter 1)</t>
  </si>
  <si>
    <t>Value from Analog input sensor. This value is parameter 1 of a wireless sensor node</t>
  </si>
  <si>
    <t>MODBUS MEMORY MAP FOR WIRELESS SOIL MOISTURE SENSOR WS433-CAPSM-02</t>
  </si>
  <si>
    <t>Soil moisture of sensor Node (parameter 1)</t>
  </si>
  <si>
    <t>0-100 (%)</t>
  </si>
  <si>
    <t>for sensor with V6.x</t>
  </si>
  <si>
    <t>-30oC…+70oC</t>
  </si>
  <si>
    <t>MODBUS MEMORY MAP FOR WIRELESS SOIL MOISTURE - E.C - TEMPERATURE SENSOR WS433-CAPSM-02</t>
  </si>
  <si>
    <t>0-1000 (‰)</t>
  </si>
  <si>
    <t>Soil moisture value. This value is parameter 1 of a wireless sensor node</t>
  </si>
  <si>
    <t>Soil temperature sensor</t>
  </si>
  <si>
    <t>MODBUS MEMORY MAP FOR WIRELESS GYRO &amp; ACCELEROMETE SENSOR</t>
  </si>
  <si>
    <t>Tilt axis X (prm1)</t>
  </si>
  <si>
    <r>
      <t>-90⁰..+90</t>
    </r>
    <r>
      <rPr>
        <sz val="11"/>
        <color theme="1"/>
        <rFont val="Calibri"/>
        <family val="2"/>
      </rPr>
      <t>⁰</t>
    </r>
  </si>
  <si>
    <t>Value from gyro &amp; acceleromete sensor. This value is parameter 1 of a wireless sensor node</t>
  </si>
  <si>
    <t>Tilt axis Y (prm2)</t>
  </si>
  <si>
    <t>Value from gyro &amp; acceleromete sensor. This value is parameter 2 of a wireless sensor node</t>
  </si>
  <si>
    <t>Tilt axis Z (prm3)</t>
  </si>
  <si>
    <t>Value from gyro &amp; acceleromete sensor. This value is parameter 3 of a wireless sensor node</t>
  </si>
  <si>
    <t>Delta_axisX</t>
  </si>
  <si>
    <t>Delta value for Tilt axis X,  this is the threshold to allow sending data to co-ordinator when the new value of Tilt axis X is changed from the last value a delta value which is higher than the threshold.</t>
  </si>
  <si>
    <t>Delta_axisY</t>
  </si>
  <si>
    <t>Delta value for Tilt axis Y,  this is the threshold to allow sending data to co-ordinator when the new value of Tilt axis Y is changed from the last value a delta value which is higher than the threshold.</t>
  </si>
  <si>
    <t>Delta_axisZ</t>
  </si>
  <si>
    <t>Delta value for Tilt axis Z,  this is the threshold to allow sending data to co-ordinator when the new value of Tilt axis Z is changed from the last value a delta value which is higher than the threshold.</t>
  </si>
  <si>
    <t>Pulse width 1</t>
  </si>
  <si>
    <t>Pulse width value for the digital input 1, this is the minimum threshold to allow digital input detect pulse</t>
  </si>
  <si>
    <t>Pulse width 2</t>
  </si>
  <si>
    <t>TempC 1</t>
  </si>
  <si>
    <t>Temperature  of 1-wire-sensor 1</t>
  </si>
  <si>
    <t>TempC 2</t>
  </si>
  <si>
    <t>Temperature  of 1-wire-sensor 2</t>
  </si>
  <si>
    <t>TempC 3</t>
  </si>
  <si>
    <t>Temperature  of 1-wire-sensor 3</t>
  </si>
  <si>
    <t>TempC 4</t>
  </si>
  <si>
    <t>Temperature  of 1-wire-sensor 4</t>
  </si>
  <si>
    <t>TempC 5</t>
  </si>
  <si>
    <t>Temperature  of 1-wire-sensor 5</t>
  </si>
  <si>
    <t>TempC 6</t>
  </si>
  <si>
    <t>Temperature  of 1-wire-sensor 6</t>
  </si>
  <si>
    <t>TempC 7</t>
  </si>
  <si>
    <t>Temperature  of 1-wire-sensor 7</t>
  </si>
  <si>
    <t>TempC 8</t>
  </si>
  <si>
    <t>Temperature  of 1-wire-sensor 8</t>
  </si>
  <si>
    <t>TempC 9</t>
  </si>
  <si>
    <t>Temperature  of 1-wire-sensor 9</t>
  </si>
  <si>
    <t>TempC 10</t>
  </si>
  <si>
    <t>Temperature  of 1-wire-sensor 10</t>
  </si>
  <si>
    <t>TempC 11</t>
  </si>
  <si>
    <t>Temperature  of 1-wire-sensor 11</t>
  </si>
  <si>
    <t>TempC 12</t>
  </si>
  <si>
    <t>Temperature  of 1-wire-sensor 12</t>
  </si>
  <si>
    <t>TempC 13</t>
  </si>
  <si>
    <t>Temperature  of 1-wire-sensor 13</t>
  </si>
  <si>
    <t>TempC 14</t>
  </si>
  <si>
    <t>Temperature  of 1-wire-sensor 14</t>
  </si>
  <si>
    <t>TempC 15</t>
  </si>
  <si>
    <t>Temperature  of 1-wire-sensor 15</t>
  </si>
  <si>
    <t>TempC 16</t>
  </si>
  <si>
    <t>Temperature  of 1-wire-sensor 16</t>
  </si>
  <si>
    <t>1wire id 1</t>
  </si>
  <si>
    <t>Read to check 1-wire-sensor id. Write 0 to delete this sensor</t>
  </si>
  <si>
    <t>1wire id 2</t>
  </si>
  <si>
    <t>1wire id 3</t>
  </si>
  <si>
    <t>1wire id 4</t>
  </si>
  <si>
    <t>1wire id 5</t>
  </si>
  <si>
    <t>1wire id 6</t>
  </si>
  <si>
    <t>1wire id 7</t>
  </si>
  <si>
    <t>1wire id 8</t>
  </si>
  <si>
    <t>1wire id 9</t>
  </si>
  <si>
    <t>1wire id 10</t>
  </si>
  <si>
    <t>1wire id 11</t>
  </si>
  <si>
    <t>1wire id 12</t>
  </si>
  <si>
    <t>1wire id 13</t>
  </si>
  <si>
    <t>1wire id 14</t>
  </si>
  <si>
    <t>1wire id 15</t>
  </si>
  <si>
    <t>1wire id 16</t>
  </si>
  <si>
    <t>run mode</t>
  </si>
  <si>
    <t>unit16</t>
  </si>
  <si>
    <t>0: add 1wire, 1: read tempC</t>
  </si>
  <si>
    <t>read retry times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</si>
</sst>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
  </numFmts>
  <fonts count="30">
    <font>
      <sz val="11"/>
      <color theme="1"/>
      <name val="Calibri"/>
      <family val="2"/>
      <scheme val="minor"/>
    </font>
    <font>
      <sz val="11"/>
      <color rgb="FFFF0000"/>
      <name val="Calibri"/>
      <family val="2"/>
      <scheme val="minor"/>
    </font>
    <font>
      <b/>
      <sz val="11"/>
      <color rgb="FF0070C0"/>
      <name val="Calibri"/>
      <family val="2"/>
      <scheme val="minor"/>
    </font>
    <font>
      <sz val="14"/>
      <color theme="1"/>
      <name val="Calibri"/>
      <family val="2"/>
      <scheme val="minor"/>
    </font>
    <font>
      <b/>
      <sz val="14"/>
      <color theme="1"/>
      <name val="Calibri"/>
      <family val="2"/>
      <scheme val="minor"/>
    </font>
    <font>
      <sz val="11"/>
      <color theme="4" tint="-0.249977111117893"/>
      <name val="Calibri"/>
      <family val="2"/>
      <scheme val="minor"/>
    </font>
    <font>
      <b/>
      <sz val="18"/>
      <color theme="1"/>
      <name val="Calibri"/>
      <family val="2"/>
      <scheme val="minor"/>
    </font>
    <font>
      <sz val="18"/>
      <color theme="1"/>
      <name val="Calibri"/>
      <family val="2"/>
      <scheme val="minor"/>
    </font>
    <font>
      <sz val="18"/>
      <color rgb="FFFF0000"/>
      <name val="Calibri"/>
      <family val="2"/>
      <scheme val="minor"/>
    </font>
    <font>
      <b/>
      <sz val="14"/>
      <color rgb="FF0070C0"/>
      <name val="Calibri"/>
      <family val="2"/>
      <scheme val="minor"/>
    </font>
    <font>
      <sz val="14"/>
      <color theme="0"/>
      <name val="Calibri"/>
      <family val="2"/>
      <scheme val="minor"/>
    </font>
    <font>
      <sz val="14"/>
      <color theme="4" tint="-0.249977111117893"/>
      <name val="Calibri"/>
      <family val="2"/>
      <scheme val="minor"/>
    </font>
    <font>
      <b/>
      <sz val="24"/>
      <color rgb="FF0070C0"/>
      <name val="Calibri"/>
      <family val="2"/>
      <scheme val="minor"/>
    </font>
    <font>
      <b/>
      <sz val="36"/>
      <color theme="1"/>
      <name val="Calibri"/>
      <family val="2"/>
      <scheme val="minor"/>
    </font>
    <font>
      <b/>
      <sz val="26"/>
      <color rgb="FFFF0000"/>
      <name val="Calibri"/>
      <family val="2"/>
      <scheme val="minor"/>
    </font>
    <font>
      <b/>
      <sz val="11"/>
      <color theme="1"/>
      <name val="Calibri"/>
      <family val="2"/>
      <scheme val="minor"/>
    </font>
    <font>
      <b/>
      <sz val="11"/>
      <color rgb="FFFF0000"/>
      <name val="Calibri"/>
      <family val="2"/>
      <scheme val="minor"/>
    </font>
    <font>
      <sz val="14"/>
      <color rgb="FFFF0000"/>
      <name val="Calibri"/>
      <family val="2"/>
      <scheme val="minor"/>
    </font>
    <font>
      <i/>
      <sz val="14"/>
      <color theme="1"/>
      <name val="Calibri"/>
      <family val="2"/>
      <scheme val="minor"/>
    </font>
    <font>
      <i/>
      <sz val="14"/>
      <color rgb="FFFF0000"/>
      <name val="Calibri (Body)_x0000_"/>
    </font>
    <font>
      <b/>
      <i/>
      <sz val="14"/>
      <color rgb="FFFF0000"/>
      <name val="Calibri"/>
      <family val="2"/>
      <scheme val="minor"/>
    </font>
    <font>
      <sz val="11"/>
      <name val="Calibri"/>
      <family val="2"/>
      <scheme val="minor"/>
    </font>
    <font>
      <i/>
      <sz val="14"/>
      <color rgb="FFFF0000"/>
      <name val="Calibri"/>
      <family val="2"/>
      <scheme val="minor"/>
    </font>
    <font>
      <sz val="14"/>
      <color theme="1"/>
      <name val="Calibri"/>
      <scheme val="minor"/>
    </font>
    <font>
      <sz val="11"/>
      <color rgb="FFFF0000"/>
      <name val="Calibri"/>
      <scheme val="minor"/>
    </font>
    <font>
      <b/>
      <sz val="10"/>
      <color rgb="FF0070C0"/>
      <name val="Calibri"/>
      <family val="2"/>
      <scheme val="minor"/>
    </font>
    <font>
      <sz val="8"/>
      <name val="Calibri"/>
      <family val="2"/>
      <scheme val="minor"/>
    </font>
    <font>
      <sz val="11"/>
      <color theme="1"/>
      <name val="Calibri"/>
      <family val="2"/>
    </font>
    <font>
      <sz val="11"/>
      <name val="Calibri"/>
      <scheme val="minor"/>
    </font>
    <font>
      <b/>
      <sz val="12"/>
      <color rgb="FF0070C0"/>
      <name val="Calibri"/>
      <family val="2"/>
      <scheme val="minor"/>
    </font>
  </fonts>
  <fills count="4">
    <fill>
      <patternFill patternType="none"/>
    </fill>
    <fill>
      <patternFill patternType="gray125"/>
    </fill>
    <fill>
      <patternFill patternType="solid">
        <fgColor rgb="FFFFFF00"/>
        <bgColor indexed="64"/>
      </patternFill>
    </fill>
    <fill>
      <patternFill patternType="solid">
        <fgColor rgb="FF0070C0"/>
        <bgColor indexed="64"/>
      </patternFill>
    </fill>
  </fills>
  <borders count="19">
    <border>
      <left/>
      <right/>
      <top/>
      <bottom/>
      <diagonal/>
    </border>
    <border>
      <left/>
      <right/>
      <top style="medium">
        <color indexed="64"/>
      </top>
      <bottom/>
      <diagonal/>
    </border>
    <border>
      <left/>
      <right style="medium">
        <color indexed="64"/>
      </right>
      <top style="medium">
        <color indexed="64"/>
      </top>
      <bottom/>
      <diagonal/>
    </border>
    <border>
      <left/>
      <right style="medium">
        <color indexed="64"/>
      </right>
      <top/>
      <bottom/>
      <diagonal/>
    </border>
    <border>
      <left/>
      <right/>
      <top/>
      <bottom style="medium">
        <color indexed="64"/>
      </bottom>
      <diagonal/>
    </border>
    <border>
      <left/>
      <right style="medium">
        <color indexed="64"/>
      </right>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top/>
      <bottom style="medium">
        <color indexed="64"/>
      </bottom>
      <diagonal/>
    </border>
    <border>
      <left style="medium">
        <color indexed="64"/>
      </left>
      <right/>
      <top style="medium">
        <color indexed="64"/>
      </top>
      <bottom/>
      <diagonal/>
    </border>
    <border>
      <left style="medium">
        <color indexed="64"/>
      </left>
      <right/>
      <top/>
      <bottom/>
      <diagonal/>
    </border>
    <border>
      <left style="thin">
        <color indexed="64"/>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s>
  <cellStyleXfs count="1">
    <xf numFmtId="0" fontId="0" fillId="0" borderId="0"/>
  </cellStyleXfs>
  <cellXfs count="151">
    <xf numFmtId="0" fontId="0" fillId="0" borderId="0" xfId="0"/>
    <xf numFmtId="0" fontId="0" fillId="0" borderId="0" xfId="0" applyAlignment="1">
      <alignment vertical="top"/>
    </xf>
    <xf numFmtId="49" fontId="1" fillId="0" borderId="0" xfId="0" applyNumberFormat="1" applyFont="1" applyAlignment="1">
      <alignment vertical="top"/>
    </xf>
    <xf numFmtId="0" fontId="0" fillId="0" borderId="0" xfId="0" applyAlignment="1">
      <alignment horizontal="center" vertical="top"/>
    </xf>
    <xf numFmtId="49" fontId="0" fillId="0" borderId="1" xfId="0" applyNumberFormat="1" applyBorder="1" applyAlignment="1">
      <alignment horizontal="center" vertical="top"/>
    </xf>
    <xf numFmtId="49" fontId="0" fillId="0" borderId="0" xfId="0" applyNumberFormat="1" applyAlignment="1">
      <alignment horizontal="center" vertical="top"/>
    </xf>
    <xf numFmtId="0" fontId="0" fillId="0" borderId="1" xfId="0" applyBorder="1" applyAlignment="1">
      <alignment horizontal="center" vertical="top"/>
    </xf>
    <xf numFmtId="0" fontId="6" fillId="0" borderId="0" xfId="0" applyFont="1" applyAlignment="1">
      <alignment horizontal="left" vertical="center"/>
    </xf>
    <xf numFmtId="0" fontId="7" fillId="0" borderId="0" xfId="0" applyFont="1" applyAlignment="1">
      <alignment horizontal="center" vertical="center"/>
    </xf>
    <xf numFmtId="49" fontId="7" fillId="0" borderId="0" xfId="0" applyNumberFormat="1" applyFont="1" applyAlignment="1">
      <alignment horizontal="center" vertical="center"/>
    </xf>
    <xf numFmtId="49" fontId="0" fillId="0" borderId="1" xfId="0" applyNumberFormat="1" applyBorder="1" applyAlignment="1">
      <alignment horizontal="left" vertical="top"/>
    </xf>
    <xf numFmtId="49" fontId="0" fillId="0" borderId="0" xfId="0" applyNumberFormat="1" applyAlignment="1">
      <alignment horizontal="left" vertical="top"/>
    </xf>
    <xf numFmtId="0" fontId="3" fillId="0" borderId="14" xfId="0" applyFont="1" applyBorder="1" applyAlignment="1">
      <alignment horizontal="center" vertical="top"/>
    </xf>
    <xf numFmtId="0" fontId="3" fillId="0" borderId="0" xfId="0" applyFont="1" applyAlignment="1">
      <alignment horizontal="center" vertical="top"/>
    </xf>
    <xf numFmtId="0" fontId="13" fillId="0" borderId="0" xfId="0" applyFont="1" applyAlignment="1">
      <alignment vertical="top"/>
    </xf>
    <xf numFmtId="49" fontId="6" fillId="0" borderId="0" xfId="0" applyNumberFormat="1" applyFont="1" applyAlignment="1">
      <alignment horizontal="left" vertical="center"/>
    </xf>
    <xf numFmtId="49" fontId="8" fillId="0" borderId="0" xfId="0" applyNumberFormat="1" applyFont="1" applyAlignment="1">
      <alignment vertical="center"/>
    </xf>
    <xf numFmtId="0" fontId="7" fillId="0" borderId="0" xfId="0" applyFont="1" applyAlignment="1">
      <alignment vertical="center"/>
    </xf>
    <xf numFmtId="49" fontId="3" fillId="0" borderId="0" xfId="0" applyNumberFormat="1" applyFont="1" applyAlignment="1">
      <alignment horizontal="center" vertical="center"/>
    </xf>
    <xf numFmtId="49" fontId="17" fillId="0" borderId="0" xfId="0" applyNumberFormat="1" applyFont="1" applyAlignment="1">
      <alignment horizontal="center" vertical="center"/>
    </xf>
    <xf numFmtId="0" fontId="9" fillId="0" borderId="4" xfId="0" applyFont="1" applyBorder="1" applyAlignment="1">
      <alignment vertical="center" textRotation="90" wrapText="1"/>
    </xf>
    <xf numFmtId="0" fontId="10" fillId="3" borderId="0" xfId="0" applyFont="1" applyFill="1" applyAlignment="1">
      <alignment horizontal="center" vertical="center" wrapText="1"/>
    </xf>
    <xf numFmtId="49" fontId="10" fillId="3" borderId="0" xfId="0" applyNumberFormat="1" applyFont="1" applyFill="1" applyAlignment="1">
      <alignment horizontal="center" vertical="center" wrapText="1"/>
    </xf>
    <xf numFmtId="0" fontId="3" fillId="0" borderId="0" xfId="0" applyFont="1" applyAlignment="1">
      <alignment vertical="center" wrapText="1"/>
    </xf>
    <xf numFmtId="1" fontId="14" fillId="0" borderId="0" xfId="0" applyNumberFormat="1" applyFont="1" applyAlignment="1">
      <alignment horizontal="center" vertical="center"/>
    </xf>
    <xf numFmtId="0" fontId="15" fillId="0" borderId="0" xfId="0" applyFont="1" applyAlignment="1">
      <alignment horizontal="left" vertical="center"/>
    </xf>
    <xf numFmtId="0" fontId="0" fillId="0" borderId="0" xfId="0" applyAlignment="1">
      <alignment horizontal="center" vertical="center"/>
    </xf>
    <xf numFmtId="1" fontId="16" fillId="0" borderId="0" xfId="0" applyNumberFormat="1" applyFont="1" applyAlignment="1">
      <alignment horizontal="center" vertical="center"/>
    </xf>
    <xf numFmtId="49" fontId="0" fillId="0" borderId="0" xfId="0" applyNumberFormat="1" applyAlignment="1">
      <alignment horizontal="center" vertical="center"/>
    </xf>
    <xf numFmtId="49" fontId="1" fillId="0" borderId="0" xfId="0" applyNumberFormat="1" applyFont="1" applyAlignment="1">
      <alignment vertical="center"/>
    </xf>
    <xf numFmtId="0" fontId="0" fillId="0" borderId="0" xfId="0" applyAlignment="1">
      <alignment vertical="center"/>
    </xf>
    <xf numFmtId="49" fontId="18" fillId="0" borderId="0" xfId="0" applyNumberFormat="1" applyFont="1" applyAlignment="1">
      <alignment horizontal="left" vertical="center"/>
    </xf>
    <xf numFmtId="0" fontId="3" fillId="0" borderId="1" xfId="0" applyFont="1" applyBorder="1" applyAlignment="1">
      <alignment horizontal="center" vertical="top"/>
    </xf>
    <xf numFmtId="1" fontId="14" fillId="2" borderId="12" xfId="0" applyNumberFormat="1" applyFont="1" applyFill="1" applyBorder="1" applyAlignment="1" applyProtection="1">
      <alignment horizontal="center" vertical="center"/>
      <protection locked="0"/>
    </xf>
    <xf numFmtId="49" fontId="1" fillId="0" borderId="1" xfId="0" applyNumberFormat="1" applyFont="1" applyBorder="1" applyAlignment="1">
      <alignment vertical="top"/>
    </xf>
    <xf numFmtId="49" fontId="1" fillId="0" borderId="0" xfId="0" quotePrefix="1" applyNumberFormat="1" applyFont="1" applyAlignment="1">
      <alignment vertical="top" wrapText="1"/>
    </xf>
    <xf numFmtId="49" fontId="1" fillId="0" borderId="0" xfId="0" applyNumberFormat="1" applyFont="1" applyAlignment="1">
      <alignment vertical="top" wrapText="1"/>
    </xf>
    <xf numFmtId="49" fontId="0" fillId="0" borderId="2" xfId="0" applyNumberFormat="1" applyBorder="1" applyAlignment="1">
      <alignment horizontal="center" vertical="top"/>
    </xf>
    <xf numFmtId="49" fontId="0" fillId="0" borderId="3" xfId="0" applyNumberFormat="1" applyBorder="1" applyAlignment="1">
      <alignment horizontal="center" vertical="top"/>
    </xf>
    <xf numFmtId="49" fontId="21" fillId="0" borderId="3" xfId="0" applyNumberFormat="1" applyFont="1" applyBorder="1" applyAlignment="1">
      <alignment horizontal="center" vertical="top"/>
    </xf>
    <xf numFmtId="0" fontId="0" fillId="0" borderId="1" xfId="0" applyBorder="1" applyAlignment="1">
      <alignment vertical="top"/>
    </xf>
    <xf numFmtId="0" fontId="3" fillId="0" borderId="16" xfId="0" applyFont="1" applyBorder="1" applyAlignment="1">
      <alignment horizontal="center" vertical="top"/>
    </xf>
    <xf numFmtId="49" fontId="0" fillId="0" borderId="0" xfId="0" applyNumberFormat="1" applyAlignment="1">
      <alignment vertical="top"/>
    </xf>
    <xf numFmtId="0" fontId="4" fillId="0" borderId="0" xfId="0" applyFont="1" applyAlignment="1">
      <alignment vertical="top"/>
    </xf>
    <xf numFmtId="49" fontId="3" fillId="0" borderId="0" xfId="0" applyNumberFormat="1" applyFont="1" applyAlignment="1">
      <alignment vertical="top"/>
    </xf>
    <xf numFmtId="49" fontId="3" fillId="0" borderId="0" xfId="0" applyNumberFormat="1" applyFont="1" applyAlignment="1">
      <alignment horizontal="center" vertical="top"/>
    </xf>
    <xf numFmtId="49" fontId="17" fillId="0" borderId="0" xfId="0" applyNumberFormat="1" applyFont="1" applyAlignment="1">
      <alignment vertical="top"/>
    </xf>
    <xf numFmtId="0" fontId="3" fillId="0" borderId="0" xfId="0" applyFont="1" applyAlignment="1">
      <alignment vertical="top"/>
    </xf>
    <xf numFmtId="0" fontId="20" fillId="0" borderId="0" xfId="0" applyFont="1" applyAlignment="1">
      <alignment horizontal="left" vertical="center"/>
    </xf>
    <xf numFmtId="0" fontId="0" fillId="0" borderId="0" xfId="0" applyAlignment="1">
      <alignment horizontal="center" vertical="center" wrapText="1"/>
    </xf>
    <xf numFmtId="0" fontId="3" fillId="0" borderId="1" xfId="0" applyFont="1" applyBorder="1" applyAlignment="1">
      <alignment horizontal="center" vertical="center"/>
    </xf>
    <xf numFmtId="0" fontId="0" fillId="0" borderId="1" xfId="0" applyBorder="1" applyAlignment="1">
      <alignment horizontal="center" vertical="center"/>
    </xf>
    <xf numFmtId="49" fontId="0" fillId="0" borderId="1" xfId="0" applyNumberFormat="1" applyBorder="1" applyAlignment="1">
      <alignment vertical="center"/>
    </xf>
    <xf numFmtId="49" fontId="0" fillId="0" borderId="1" xfId="0" applyNumberFormat="1" applyBorder="1" applyAlignment="1">
      <alignment horizontal="center" vertical="center"/>
    </xf>
    <xf numFmtId="49" fontId="1" fillId="0" borderId="2" xfId="0" applyNumberFormat="1" applyFont="1" applyBorder="1" applyAlignment="1">
      <alignment vertical="center"/>
    </xf>
    <xf numFmtId="0" fontId="3" fillId="0" borderId="15" xfId="0" applyFont="1" applyBorder="1" applyAlignment="1">
      <alignment horizontal="center" vertical="center"/>
    </xf>
    <xf numFmtId="0" fontId="3" fillId="0" borderId="0" xfId="0" applyFont="1" applyAlignment="1">
      <alignment horizontal="center" vertical="center"/>
    </xf>
    <xf numFmtId="49" fontId="0" fillId="0" borderId="0" xfId="0" applyNumberFormat="1" applyAlignment="1">
      <alignment vertical="center"/>
    </xf>
    <xf numFmtId="0" fontId="0" fillId="0" borderId="15" xfId="0" applyBorder="1" applyAlignment="1">
      <alignment vertical="center"/>
    </xf>
    <xf numFmtId="0" fontId="3" fillId="0" borderId="4" xfId="0" applyFont="1" applyBorder="1" applyAlignment="1">
      <alignment horizontal="center" vertical="center"/>
    </xf>
    <xf numFmtId="49" fontId="1" fillId="0" borderId="3" xfId="0" applyNumberFormat="1" applyFont="1" applyBorder="1" applyAlignment="1">
      <alignment vertical="center"/>
    </xf>
    <xf numFmtId="0" fontId="3" fillId="0" borderId="13" xfId="0" applyFont="1" applyBorder="1" applyAlignment="1">
      <alignment horizontal="center" vertical="center"/>
    </xf>
    <xf numFmtId="0" fontId="0" fillId="0" borderId="4" xfId="0" applyBorder="1" applyAlignment="1">
      <alignment horizontal="center" vertical="center"/>
    </xf>
    <xf numFmtId="49" fontId="0" fillId="0" borderId="4" xfId="0" applyNumberFormat="1" applyBorder="1" applyAlignment="1">
      <alignment vertical="center"/>
    </xf>
    <xf numFmtId="49" fontId="0" fillId="0" borderId="4" xfId="0" applyNumberFormat="1" applyBorder="1" applyAlignment="1">
      <alignment horizontal="center" vertical="center"/>
    </xf>
    <xf numFmtId="49" fontId="1" fillId="0" borderId="5" xfId="0" applyNumberFormat="1" applyFont="1" applyBorder="1" applyAlignment="1">
      <alignment vertical="center"/>
    </xf>
    <xf numFmtId="0" fontId="3" fillId="0" borderId="17" xfId="0" applyFont="1" applyBorder="1" applyAlignment="1">
      <alignment horizontal="center" vertical="top"/>
    </xf>
    <xf numFmtId="0" fontId="3" fillId="0" borderId="18" xfId="0" applyFont="1" applyBorder="1" applyAlignment="1">
      <alignment horizontal="center" vertical="top"/>
    </xf>
    <xf numFmtId="49" fontId="0" fillId="0" borderId="1" xfId="0" applyNumberFormat="1" applyBorder="1" applyAlignment="1">
      <alignment vertical="top"/>
    </xf>
    <xf numFmtId="49" fontId="0" fillId="0" borderId="1" xfId="0" applyNumberFormat="1" applyBorder="1" applyAlignment="1">
      <alignment horizontal="center" vertical="top" wrapText="1"/>
    </xf>
    <xf numFmtId="0" fontId="0" fillId="0" borderId="1" xfId="0" quotePrefix="1" applyBorder="1" applyAlignment="1">
      <alignment horizontal="center" vertical="top"/>
    </xf>
    <xf numFmtId="49" fontId="1" fillId="0" borderId="2" xfId="0" applyNumberFormat="1" applyFont="1" applyBorder="1" applyAlignment="1">
      <alignment vertical="top"/>
    </xf>
    <xf numFmtId="0" fontId="3" fillId="0" borderId="14" xfId="0" applyFont="1" applyBorder="1" applyAlignment="1">
      <alignment horizontal="center" vertical="center"/>
    </xf>
    <xf numFmtId="49" fontId="1" fillId="0" borderId="3" xfId="0" applyNumberFormat="1" applyFont="1" applyBorder="1" applyAlignment="1">
      <alignment vertical="top"/>
    </xf>
    <xf numFmtId="0" fontId="3" fillId="0" borderId="4" xfId="0" applyFont="1" applyBorder="1" applyAlignment="1">
      <alignment horizontal="center" vertical="top"/>
    </xf>
    <xf numFmtId="49" fontId="0" fillId="0" borderId="1" xfId="0" applyNumberFormat="1" applyBorder="1" applyAlignment="1">
      <alignment horizontal="center" vertical="center" wrapText="1"/>
    </xf>
    <xf numFmtId="0" fontId="0" fillId="0" borderId="1" xfId="0" quotePrefix="1" applyBorder="1" applyAlignment="1">
      <alignment horizontal="center" vertical="center"/>
    </xf>
    <xf numFmtId="49" fontId="1" fillId="0" borderId="2" xfId="0" applyNumberFormat="1" applyFont="1" applyBorder="1" applyAlignment="1">
      <alignment vertical="center" wrapText="1"/>
    </xf>
    <xf numFmtId="49" fontId="0" fillId="0" borderId="0" xfId="0" applyNumberFormat="1" applyAlignment="1">
      <alignment horizontal="center" vertical="center" wrapText="1"/>
    </xf>
    <xf numFmtId="0" fontId="0" fillId="0" borderId="0" xfId="0" quotePrefix="1" applyAlignment="1">
      <alignment horizontal="center" vertical="center"/>
    </xf>
    <xf numFmtId="49" fontId="1" fillId="0" borderId="3" xfId="0" applyNumberFormat="1" applyFont="1" applyBorder="1" applyAlignment="1">
      <alignment vertical="center" wrapText="1"/>
    </xf>
    <xf numFmtId="49" fontId="0" fillId="0" borderId="4" xfId="0" applyNumberFormat="1" applyBorder="1" applyAlignment="1">
      <alignment horizontal="center" vertical="center" wrapText="1"/>
    </xf>
    <xf numFmtId="0" fontId="0" fillId="0" borderId="4" xfId="0" quotePrefix="1" applyBorder="1" applyAlignment="1">
      <alignment horizontal="center" vertical="center"/>
    </xf>
    <xf numFmtId="49" fontId="1" fillId="0" borderId="5" xfId="0" applyNumberFormat="1" applyFont="1" applyBorder="1" applyAlignment="1">
      <alignment vertical="center" wrapText="1"/>
    </xf>
    <xf numFmtId="49" fontId="0" fillId="0" borderId="0" xfId="0" applyNumberFormat="1" applyAlignment="1">
      <alignment horizontal="center" vertical="top" wrapText="1"/>
    </xf>
    <xf numFmtId="0" fontId="0" fillId="0" borderId="0" xfId="0" quotePrefix="1" applyAlignment="1">
      <alignment horizontal="center" vertical="top"/>
    </xf>
    <xf numFmtId="49" fontId="1" fillId="0" borderId="3" xfId="0" applyNumberFormat="1" applyFont="1" applyBorder="1" applyAlignment="1">
      <alignment vertical="top" wrapText="1"/>
    </xf>
    <xf numFmtId="0" fontId="0" fillId="0" borderId="0" xfId="0" quotePrefix="1" applyAlignment="1">
      <alignment vertical="center"/>
    </xf>
    <xf numFmtId="0" fontId="0" fillId="0" borderId="4" xfId="0" quotePrefix="1" applyBorder="1" applyAlignment="1">
      <alignment vertical="center"/>
    </xf>
    <xf numFmtId="0" fontId="3" fillId="0" borderId="15" xfId="0" applyFont="1" applyBorder="1" applyAlignment="1">
      <alignment horizontal="center" vertical="top"/>
    </xf>
    <xf numFmtId="0" fontId="0" fillId="0" borderId="4" xfId="0" applyBorder="1" applyAlignment="1">
      <alignment horizontal="center" vertical="top"/>
    </xf>
    <xf numFmtId="49" fontId="0" fillId="0" borderId="4" xfId="0" applyNumberFormat="1" applyBorder="1" applyAlignment="1">
      <alignment vertical="top"/>
    </xf>
    <xf numFmtId="49" fontId="0" fillId="0" borderId="4" xfId="0" applyNumberFormat="1" applyBorder="1" applyAlignment="1">
      <alignment horizontal="center" vertical="top"/>
    </xf>
    <xf numFmtId="49" fontId="1" fillId="0" borderId="5" xfId="0" applyNumberFormat="1" applyFont="1" applyBorder="1" applyAlignment="1">
      <alignment vertical="top"/>
    </xf>
    <xf numFmtId="0" fontId="25" fillId="0" borderId="12" xfId="0" applyFont="1" applyBorder="1" applyAlignment="1">
      <alignment vertical="center" textRotation="90" wrapText="1"/>
    </xf>
    <xf numFmtId="164" fontId="0" fillId="0" borderId="4" xfId="0" quotePrefix="1" applyNumberFormat="1" applyBorder="1" applyAlignment="1">
      <alignment horizontal="center" vertical="center"/>
    </xf>
    <xf numFmtId="0" fontId="0" fillId="0" borderId="0" xfId="0" applyAlignment="1">
      <alignment vertical="top" wrapText="1"/>
    </xf>
    <xf numFmtId="0" fontId="3" fillId="0" borderId="13" xfId="0" applyFont="1" applyBorder="1" applyAlignment="1">
      <alignment horizontal="center" vertical="top"/>
    </xf>
    <xf numFmtId="1" fontId="11" fillId="0" borderId="16" xfId="0" applyNumberFormat="1" applyFont="1" applyBorder="1" applyAlignment="1">
      <alignment horizontal="center" vertical="top"/>
    </xf>
    <xf numFmtId="1" fontId="11" fillId="0" borderId="0" xfId="0" applyNumberFormat="1" applyFont="1" applyAlignment="1">
      <alignment horizontal="center" vertical="top"/>
    </xf>
    <xf numFmtId="0" fontId="5" fillId="0" borderId="1" xfId="0" applyFont="1" applyBorder="1" applyAlignment="1">
      <alignment horizontal="center" vertical="top"/>
    </xf>
    <xf numFmtId="49" fontId="5" fillId="0" borderId="1" xfId="0" applyNumberFormat="1" applyFont="1" applyBorder="1" applyAlignment="1">
      <alignment horizontal="left" vertical="top"/>
    </xf>
    <xf numFmtId="49" fontId="5" fillId="0" borderId="1" xfId="0" applyNumberFormat="1" applyFont="1" applyBorder="1" applyAlignment="1">
      <alignment horizontal="center" vertical="top" wrapText="1"/>
    </xf>
    <xf numFmtId="0" fontId="5" fillId="0" borderId="1" xfId="0" quotePrefix="1" applyFont="1" applyBorder="1" applyAlignment="1">
      <alignment horizontal="center" vertical="top"/>
    </xf>
    <xf numFmtId="49" fontId="5" fillId="0" borderId="1" xfId="0" applyNumberFormat="1" applyFont="1" applyBorder="1" applyAlignment="1">
      <alignment horizontal="center" vertical="top"/>
    </xf>
    <xf numFmtId="49" fontId="1" fillId="0" borderId="1" xfId="0" applyNumberFormat="1" applyFont="1" applyBorder="1" applyAlignment="1">
      <alignment vertical="top" wrapText="1"/>
    </xf>
    <xf numFmtId="49" fontId="5" fillId="0" borderId="2" xfId="0" applyNumberFormat="1" applyFont="1" applyBorder="1" applyAlignment="1">
      <alignment horizontal="center" vertical="top"/>
    </xf>
    <xf numFmtId="0" fontId="11" fillId="0" borderId="16" xfId="0" applyFont="1" applyBorder="1" applyAlignment="1">
      <alignment horizontal="center" vertical="top"/>
    </xf>
    <xf numFmtId="0" fontId="11" fillId="0" borderId="0" xfId="0" applyFont="1" applyAlignment="1">
      <alignment horizontal="center" vertical="top"/>
    </xf>
    <xf numFmtId="0" fontId="5" fillId="0" borderId="0" xfId="0" applyFont="1" applyAlignment="1">
      <alignment horizontal="center" vertical="top"/>
    </xf>
    <xf numFmtId="49" fontId="5" fillId="0" borderId="0" xfId="0" applyNumberFormat="1" applyFont="1" applyAlignment="1">
      <alignment horizontal="left" vertical="top"/>
    </xf>
    <xf numFmtId="49" fontId="5" fillId="0" borderId="0" xfId="0" applyNumberFormat="1" applyFont="1" applyAlignment="1">
      <alignment horizontal="center" vertical="top" wrapText="1"/>
    </xf>
    <xf numFmtId="0" fontId="5" fillId="0" borderId="0" xfId="0" quotePrefix="1" applyFont="1" applyAlignment="1">
      <alignment horizontal="center" vertical="top"/>
    </xf>
    <xf numFmtId="49" fontId="5" fillId="0" borderId="0" xfId="0" applyNumberFormat="1" applyFont="1" applyAlignment="1">
      <alignment horizontal="center" vertical="top"/>
    </xf>
    <xf numFmtId="49" fontId="5" fillId="0" borderId="3" xfId="0" applyNumberFormat="1" applyFont="1" applyBorder="1" applyAlignment="1">
      <alignment horizontal="center" vertical="top"/>
    </xf>
    <xf numFmtId="49" fontId="0" fillId="0" borderId="4" xfId="0" applyNumberFormat="1" applyBorder="1" applyAlignment="1">
      <alignment horizontal="left" vertical="top"/>
    </xf>
    <xf numFmtId="0" fontId="23" fillId="0" borderId="0" xfId="0" applyFont="1" applyAlignment="1">
      <alignment horizontal="center" vertical="center"/>
    </xf>
    <xf numFmtId="49" fontId="1" fillId="0" borderId="2" xfId="0" applyNumberFormat="1" applyFont="1" applyBorder="1" applyAlignment="1">
      <alignment vertical="top" wrapText="1"/>
    </xf>
    <xf numFmtId="0" fontId="23" fillId="0" borderId="0" xfId="0" applyFont="1" applyAlignment="1">
      <alignment horizontal="center" vertical="top"/>
    </xf>
    <xf numFmtId="49" fontId="24" fillId="0" borderId="0" xfId="0" applyNumberFormat="1" applyFont="1" applyAlignment="1">
      <alignment vertical="top"/>
    </xf>
    <xf numFmtId="0" fontId="0" fillId="0" borderId="4" xfId="0" quotePrefix="1" applyBorder="1" applyAlignment="1">
      <alignment horizontal="center" vertical="top"/>
    </xf>
    <xf numFmtId="49" fontId="1" fillId="0" borderId="0" xfId="0" quotePrefix="1" applyNumberFormat="1" applyFont="1" applyAlignment="1">
      <alignment vertical="top"/>
    </xf>
    <xf numFmtId="49" fontId="24" fillId="0" borderId="0" xfId="0" quotePrefix="1" applyNumberFormat="1" applyFont="1" applyAlignment="1">
      <alignment vertical="top"/>
    </xf>
    <xf numFmtId="49" fontId="24" fillId="0" borderId="0" xfId="0" applyNumberFormat="1" applyFont="1" applyAlignment="1">
      <alignment vertical="top" wrapText="1"/>
    </xf>
    <xf numFmtId="49" fontId="28" fillId="0" borderId="3" xfId="0" applyNumberFormat="1" applyFont="1" applyBorder="1" applyAlignment="1">
      <alignment horizontal="center" vertical="top"/>
    </xf>
    <xf numFmtId="49" fontId="24" fillId="0" borderId="3" xfId="0" applyNumberFormat="1" applyFont="1" applyBorder="1" applyAlignment="1">
      <alignment vertical="top" wrapText="1"/>
    </xf>
    <xf numFmtId="0" fontId="23" fillId="0" borderId="1" xfId="0" applyFont="1" applyBorder="1" applyAlignment="1">
      <alignment horizontal="center" vertical="center"/>
    </xf>
    <xf numFmtId="0" fontId="23" fillId="0" borderId="4" xfId="0" applyFont="1" applyBorder="1" applyAlignment="1">
      <alignment horizontal="center" vertical="center"/>
    </xf>
    <xf numFmtId="49" fontId="10" fillId="3" borderId="4" xfId="0" applyNumberFormat="1" applyFont="1" applyFill="1" applyBorder="1" applyAlignment="1">
      <alignment horizontal="center" vertical="center" wrapText="1"/>
    </xf>
    <xf numFmtId="49" fontId="0" fillId="2" borderId="0" xfId="0" applyNumberFormat="1" applyFill="1" applyAlignment="1">
      <alignment horizontal="left" vertical="top"/>
    </xf>
    <xf numFmtId="49" fontId="0" fillId="2" borderId="1" xfId="0" applyNumberFormat="1" applyFill="1" applyBorder="1" applyAlignment="1">
      <alignment horizontal="left" vertical="top"/>
    </xf>
    <xf numFmtId="0" fontId="9" fillId="0" borderId="6" xfId="0" applyFont="1" applyBorder="1" applyAlignment="1">
      <alignment horizontal="center" vertical="center" textRotation="90" wrapText="1"/>
    </xf>
    <xf numFmtId="0" fontId="9" fillId="0" borderId="7" xfId="0" applyFont="1" applyBorder="1" applyAlignment="1">
      <alignment horizontal="center" vertical="center" textRotation="90" wrapText="1"/>
    </xf>
    <xf numFmtId="0" fontId="9" fillId="0" borderId="8" xfId="0" applyFont="1" applyBorder="1" applyAlignment="1">
      <alignment horizontal="center" vertical="center" textRotation="90" wrapText="1"/>
    </xf>
    <xf numFmtId="0" fontId="2" fillId="0" borderId="6" xfId="0" applyFont="1" applyBorder="1" applyAlignment="1">
      <alignment horizontal="center" vertical="center" textRotation="90" wrapText="1"/>
    </xf>
    <xf numFmtId="0" fontId="2" fillId="0" borderId="7" xfId="0" applyFont="1" applyBorder="1" applyAlignment="1">
      <alignment horizontal="center" vertical="center" textRotation="90" wrapText="1"/>
    </xf>
    <xf numFmtId="0" fontId="2" fillId="0" borderId="8" xfId="0" applyFont="1" applyBorder="1" applyAlignment="1">
      <alignment horizontal="center" vertical="center" textRotation="90" wrapText="1"/>
    </xf>
    <xf numFmtId="0" fontId="12" fillId="0" borderId="6" xfId="0" applyFont="1" applyBorder="1" applyAlignment="1">
      <alignment horizontal="center" vertical="center" textRotation="90" wrapText="1"/>
    </xf>
    <xf numFmtId="0" fontId="12" fillId="0" borderId="10" xfId="0" applyFont="1" applyBorder="1" applyAlignment="1">
      <alignment horizontal="center" vertical="center" textRotation="90" wrapText="1"/>
    </xf>
    <xf numFmtId="0" fontId="12" fillId="0" borderId="9" xfId="0" applyFont="1" applyBorder="1" applyAlignment="1">
      <alignment horizontal="center" vertical="center" textRotation="90" wrapText="1"/>
    </xf>
    <xf numFmtId="0" fontId="12" fillId="0" borderId="11" xfId="0" applyFont="1" applyBorder="1" applyAlignment="1">
      <alignment horizontal="center" vertical="center" textRotation="90" wrapText="1"/>
    </xf>
    <xf numFmtId="0" fontId="9" fillId="0" borderId="9" xfId="0" applyFont="1" applyBorder="1" applyAlignment="1">
      <alignment horizontal="center" vertical="center" textRotation="90" wrapText="1"/>
    </xf>
    <xf numFmtId="0" fontId="9" fillId="0" borderId="10" xfId="0" applyFont="1" applyBorder="1" applyAlignment="1">
      <alignment horizontal="center" vertical="center" textRotation="90" wrapText="1"/>
    </xf>
    <xf numFmtId="0" fontId="9" fillId="0" borderId="11" xfId="0" applyFont="1" applyBorder="1" applyAlignment="1">
      <alignment horizontal="center" vertical="center" textRotation="90" wrapText="1"/>
    </xf>
    <xf numFmtId="0" fontId="29" fillId="0" borderId="9" xfId="0" applyFont="1" applyBorder="1" applyAlignment="1">
      <alignment horizontal="center" vertical="center" textRotation="90" wrapText="1"/>
    </xf>
    <xf numFmtId="0" fontId="29" fillId="0" borderId="10" xfId="0" applyFont="1" applyBorder="1" applyAlignment="1">
      <alignment horizontal="center" vertical="center" textRotation="90" wrapText="1"/>
    </xf>
    <xf numFmtId="0" fontId="29" fillId="0" borderId="11" xfId="0" applyFont="1" applyBorder="1" applyAlignment="1">
      <alignment horizontal="center" vertical="center" textRotation="90" wrapText="1"/>
    </xf>
    <xf numFmtId="0" fontId="12" fillId="0" borderId="9" xfId="0" applyFont="1" applyBorder="1" applyAlignment="1">
      <alignment horizontal="center" vertical="center" wrapText="1"/>
    </xf>
    <xf numFmtId="0" fontId="12" fillId="0" borderId="10" xfId="0" applyFont="1" applyBorder="1" applyAlignment="1">
      <alignment horizontal="center" vertical="center" wrapText="1"/>
    </xf>
    <xf numFmtId="0" fontId="12" fillId="0" borderId="11" xfId="0" applyFont="1" applyBorder="1" applyAlignment="1">
      <alignment horizontal="center" vertical="center" wrapText="1"/>
    </xf>
    <xf numFmtId="49" fontId="0" fillId="0" borderId="0" xfId="0" applyNumberFormat="1" applyFill="1" applyAlignment="1">
      <alignment horizontal="left" vertical="top"/>
    </xf>
  </cellXfs>
  <cellStyles count="1">
    <cellStyle name="Normal" xfId="0" builtinId="0"/>
  </cellStyles>
  <dxfs count="433">
    <dxf>
      <font>
        <strike val="0"/>
        <outline val="0"/>
        <shadow val="0"/>
        <u val="none"/>
        <vertAlign val="baseline"/>
        <color auto="1"/>
        <name val="Calibri"/>
        <scheme val="minor"/>
      </font>
      <numFmt numFmtId="30" formatCode="@"/>
      <fill>
        <patternFill patternType="none">
          <bgColor auto="1"/>
        </patternFill>
      </fill>
      <alignment horizontal="center" vertical="top" textRotation="0" wrapText="0" indent="0" justifyLastLine="0" shrinkToFit="0" readingOrder="0"/>
    </dxf>
    <dxf>
      <font>
        <strike val="0"/>
        <outline val="0"/>
        <shadow val="0"/>
        <u val="none"/>
        <vertAlign val="baseline"/>
        <sz val="11"/>
        <color rgb="FFFF0000"/>
        <name val="Calibri"/>
        <scheme val="minor"/>
      </font>
      <numFmt numFmtId="30" formatCode="@"/>
      <fill>
        <patternFill patternType="none">
          <bgColor auto="1"/>
        </patternFill>
      </fill>
      <alignment vertical="top" indent="0" justifyLastLine="0" shrinkToFit="0" readingOrder="0"/>
    </dxf>
    <dxf>
      <numFmt numFmtId="30" formatCode="@"/>
      <fill>
        <patternFill patternType="none">
          <bgColor auto="1"/>
        </patternFill>
      </fill>
      <alignment horizontal="center" vertical="top" textRotation="0" indent="0" justifyLastLine="0" shrinkToFit="0" readingOrder="0"/>
    </dxf>
    <dxf>
      <numFmt numFmtId="30" formatCode="@"/>
      <fill>
        <patternFill patternType="none">
          <bgColor auto="1"/>
        </patternFill>
      </fill>
      <alignment horizontal="center" vertical="top" textRotation="0" indent="0" justifyLastLine="0" shrinkToFit="0" readingOrder="0"/>
    </dxf>
    <dxf>
      <fill>
        <patternFill patternType="none">
          <bgColor auto="1"/>
        </patternFill>
      </fill>
      <alignment horizontal="center" vertical="top" textRotation="0" indent="0" justifyLastLine="0" shrinkToFit="0" readingOrder="0"/>
    </dxf>
    <dxf>
      <numFmt numFmtId="30" formatCode="@"/>
      <fill>
        <patternFill patternType="none">
          <bgColor auto="1"/>
        </patternFill>
      </fill>
      <alignment horizontal="center" vertical="top" textRotation="0" indent="0" justifyLastLine="0" shrinkToFit="0" readingOrder="0"/>
    </dxf>
    <dxf>
      <numFmt numFmtId="30" formatCode="@"/>
      <fill>
        <patternFill patternType="none">
          <bgColor auto="1"/>
        </patternFill>
      </fill>
      <alignment horizontal="center" vertical="top" textRotation="0" indent="0" justifyLastLine="0" shrinkToFit="0" readingOrder="0"/>
    </dxf>
    <dxf>
      <fill>
        <patternFill patternType="none">
          <bgColor auto="1"/>
        </patternFill>
      </fill>
      <alignment horizontal="center" vertical="top" textRotation="0" indent="0" justifyLastLine="0" shrinkToFit="0" readingOrder="0"/>
    </dxf>
    <dxf>
      <fill>
        <patternFill patternType="none">
          <bgColor auto="1"/>
        </patternFill>
      </fill>
      <alignment horizontal="center" vertical="top" textRotation="0" indent="0" justifyLastLine="0" shrinkToFit="0" readingOrder="0"/>
    </dxf>
    <dxf>
      <fill>
        <patternFill patternType="none">
          <fgColor indexed="64"/>
          <bgColor indexed="65"/>
        </patternFill>
      </fill>
      <alignment horizontal="center" vertical="top" textRotation="0" wrapText="0" indent="0" justifyLastLine="0" shrinkToFit="0" readingOrder="0"/>
    </dxf>
    <dxf>
      <font>
        <b val="0"/>
        <i val="0"/>
        <strike val="0"/>
        <condense val="0"/>
        <extend val="0"/>
        <outline val="0"/>
        <shadow val="0"/>
        <u val="none"/>
        <vertAlign val="baseline"/>
        <sz val="14"/>
        <color theme="1"/>
        <name val="Calibri"/>
        <scheme val="minor"/>
      </font>
      <fill>
        <patternFill patternType="none">
          <bgColor auto="1"/>
        </patternFill>
      </fill>
      <alignment horizontal="center" vertical="top" textRotation="0" wrapText="0" indent="0" justifyLastLine="0" shrinkToFit="0" readingOrder="0"/>
    </dxf>
    <dxf>
      <font>
        <b val="0"/>
        <i val="0"/>
        <strike val="0"/>
        <condense val="0"/>
        <extend val="0"/>
        <outline val="0"/>
        <shadow val="0"/>
        <u val="none"/>
        <vertAlign val="baseline"/>
        <sz val="14"/>
        <color theme="1"/>
        <name val="Calibri"/>
        <scheme val="minor"/>
      </font>
      <numFmt numFmtId="0" formatCode="General"/>
      <fill>
        <patternFill patternType="none">
          <bgColor auto="1"/>
        </patternFill>
      </fill>
      <alignment horizontal="center" vertical="top" textRotation="0" wrapText="0" indent="0" justifyLastLine="0" shrinkToFit="0" readingOrder="0"/>
    </dxf>
    <dxf>
      <font>
        <b val="0"/>
        <i val="0"/>
        <strike val="0"/>
        <condense val="0"/>
        <extend val="0"/>
        <outline val="0"/>
        <shadow val="0"/>
        <u val="none"/>
        <vertAlign val="baseline"/>
        <sz val="14"/>
        <color theme="1"/>
        <name val="Calibri"/>
        <scheme val="minor"/>
      </font>
      <fill>
        <patternFill patternType="none">
          <bgColor auto="1"/>
        </patternFill>
      </fill>
      <alignment horizontal="center" vertical="top" textRotation="0" wrapText="0" indent="0" justifyLastLine="0" shrinkToFit="0" readingOrder="0"/>
    </dxf>
    <dxf>
      <fill>
        <patternFill patternType="none">
          <bgColor auto="1"/>
        </patternFill>
      </fill>
      <alignment horizontal="center" vertical="top" textRotation="0" indent="0" justifyLastLine="0" shrinkToFit="0" readingOrder="0"/>
      <border diagonalUp="0" diagonalDown="0" outline="0">
        <left style="thin">
          <color indexed="64"/>
        </left>
        <right/>
        <top/>
        <bottom/>
      </border>
    </dxf>
    <dxf>
      <fill>
        <patternFill patternType="none">
          <bgColor auto="1"/>
        </patternFill>
      </fill>
      <alignment vertical="top" indent="0" justifyLastLine="0" shrinkToFit="0" readingOrder="0"/>
    </dxf>
    <dxf>
      <font>
        <strike val="0"/>
        <outline val="0"/>
        <shadow val="0"/>
        <u val="none"/>
        <vertAlign val="baseline"/>
        <sz val="14"/>
        <color theme="0"/>
        <name val="Calibri"/>
        <scheme val="minor"/>
      </font>
      <numFmt numFmtId="30" formatCode="@"/>
      <fill>
        <patternFill patternType="solid">
          <fgColor indexed="64"/>
          <bgColor rgb="FF0070C0"/>
        </patternFill>
      </fill>
      <alignment horizontal="center" vertical="center" textRotation="0" wrapText="1" indent="0" justifyLastLine="0" shrinkToFit="0" readingOrder="0"/>
    </dxf>
    <dxf>
      <font>
        <strike val="0"/>
        <outline val="0"/>
        <shadow val="0"/>
        <u val="none"/>
        <vertAlign val="baseline"/>
        <color auto="1"/>
        <name val="Calibri"/>
        <scheme val="minor"/>
      </font>
      <numFmt numFmtId="30" formatCode="@"/>
      <fill>
        <patternFill patternType="none">
          <bgColor auto="1"/>
        </patternFill>
      </fill>
      <alignment horizontal="center" vertical="top" textRotation="0" wrapText="0" indent="0" justifyLastLine="0" shrinkToFit="0" readingOrder="0"/>
    </dxf>
    <dxf>
      <font>
        <strike val="0"/>
        <outline val="0"/>
        <shadow val="0"/>
        <u val="none"/>
        <vertAlign val="baseline"/>
        <sz val="11"/>
        <color rgb="FFFF0000"/>
        <name val="Calibri"/>
        <scheme val="minor"/>
      </font>
      <numFmt numFmtId="30" formatCode="@"/>
      <fill>
        <patternFill patternType="none">
          <bgColor auto="1"/>
        </patternFill>
      </fill>
      <alignment vertical="top" indent="0" justifyLastLine="0" shrinkToFit="0" readingOrder="0"/>
    </dxf>
    <dxf>
      <numFmt numFmtId="30" formatCode="@"/>
      <fill>
        <patternFill patternType="none">
          <bgColor auto="1"/>
        </patternFill>
      </fill>
      <alignment horizontal="center" vertical="top" textRotation="0" indent="0" justifyLastLine="0" shrinkToFit="0" readingOrder="0"/>
    </dxf>
    <dxf>
      <numFmt numFmtId="30" formatCode="@"/>
      <fill>
        <patternFill patternType="none">
          <bgColor auto="1"/>
        </patternFill>
      </fill>
      <alignment horizontal="center" vertical="top" textRotation="0" indent="0" justifyLastLine="0" shrinkToFit="0" readingOrder="0"/>
    </dxf>
    <dxf>
      <fill>
        <patternFill patternType="none">
          <bgColor auto="1"/>
        </patternFill>
      </fill>
      <alignment horizontal="center" vertical="top" textRotation="0" indent="0" justifyLastLine="0" shrinkToFit="0" readingOrder="0"/>
    </dxf>
    <dxf>
      <numFmt numFmtId="30" formatCode="@"/>
      <fill>
        <patternFill patternType="none">
          <bgColor auto="1"/>
        </patternFill>
      </fill>
      <alignment horizontal="center" vertical="top" textRotation="0" indent="0" justifyLastLine="0" shrinkToFit="0" readingOrder="0"/>
    </dxf>
    <dxf>
      <numFmt numFmtId="30" formatCode="@"/>
      <fill>
        <patternFill patternType="none">
          <bgColor auto="1"/>
        </patternFill>
      </fill>
      <alignment horizontal="center" vertical="top" textRotation="0" indent="0" justifyLastLine="0" shrinkToFit="0" readingOrder="0"/>
    </dxf>
    <dxf>
      <fill>
        <patternFill patternType="none">
          <bgColor auto="1"/>
        </patternFill>
      </fill>
      <alignment horizontal="center" vertical="top" textRotation="0" indent="0" justifyLastLine="0" shrinkToFit="0" readingOrder="0"/>
    </dxf>
    <dxf>
      <fill>
        <patternFill patternType="none">
          <bgColor auto="1"/>
        </patternFill>
      </fill>
      <alignment horizontal="center" vertical="top" textRotation="0" indent="0" justifyLastLine="0" shrinkToFit="0" readingOrder="0"/>
    </dxf>
    <dxf>
      <fill>
        <patternFill patternType="none">
          <fgColor indexed="64"/>
          <bgColor indexed="65"/>
        </patternFill>
      </fill>
      <alignment horizontal="center" vertical="top" textRotation="0" wrapText="0" indent="0" justifyLastLine="0" shrinkToFit="0" readingOrder="0"/>
    </dxf>
    <dxf>
      <font>
        <b val="0"/>
        <i val="0"/>
        <strike val="0"/>
        <condense val="0"/>
        <extend val="0"/>
        <outline val="0"/>
        <shadow val="0"/>
        <u val="none"/>
        <vertAlign val="baseline"/>
        <sz val="14"/>
        <color theme="1"/>
        <name val="Calibri"/>
        <scheme val="minor"/>
      </font>
      <fill>
        <patternFill patternType="none">
          <bgColor auto="1"/>
        </patternFill>
      </fill>
      <alignment horizontal="center" vertical="top" textRotation="0" wrapText="0" indent="0" justifyLastLine="0" shrinkToFit="0" readingOrder="0"/>
    </dxf>
    <dxf>
      <font>
        <b val="0"/>
        <i val="0"/>
        <strike val="0"/>
        <condense val="0"/>
        <extend val="0"/>
        <outline val="0"/>
        <shadow val="0"/>
        <u val="none"/>
        <vertAlign val="baseline"/>
        <sz val="14"/>
        <color theme="1"/>
        <name val="Calibri"/>
        <scheme val="minor"/>
      </font>
      <numFmt numFmtId="0" formatCode="General"/>
      <fill>
        <patternFill patternType="none">
          <bgColor auto="1"/>
        </patternFill>
      </fill>
      <alignment horizontal="center" vertical="top" textRotation="0" wrapText="0" indent="0" justifyLastLine="0" shrinkToFit="0" readingOrder="0"/>
    </dxf>
    <dxf>
      <font>
        <b val="0"/>
        <i val="0"/>
        <strike val="0"/>
        <condense val="0"/>
        <extend val="0"/>
        <outline val="0"/>
        <shadow val="0"/>
        <u val="none"/>
        <vertAlign val="baseline"/>
        <sz val="14"/>
        <color theme="1"/>
        <name val="Calibri"/>
        <scheme val="minor"/>
      </font>
      <fill>
        <patternFill patternType="none">
          <bgColor auto="1"/>
        </patternFill>
      </fill>
      <alignment horizontal="center" vertical="top" textRotation="0" wrapText="0" indent="0" justifyLastLine="0" shrinkToFit="0" readingOrder="0"/>
    </dxf>
    <dxf>
      <fill>
        <patternFill patternType="none">
          <bgColor auto="1"/>
        </patternFill>
      </fill>
      <alignment horizontal="center" vertical="top" textRotation="0" indent="0" justifyLastLine="0" shrinkToFit="0" readingOrder="0"/>
      <border diagonalUp="0" diagonalDown="0" outline="0">
        <left style="thin">
          <color indexed="64"/>
        </left>
        <right/>
        <top/>
        <bottom/>
      </border>
    </dxf>
    <dxf>
      <fill>
        <patternFill patternType="none">
          <bgColor auto="1"/>
        </patternFill>
      </fill>
      <alignment vertical="top" indent="0" justifyLastLine="0" shrinkToFit="0" readingOrder="0"/>
    </dxf>
    <dxf>
      <font>
        <strike val="0"/>
        <outline val="0"/>
        <shadow val="0"/>
        <u val="none"/>
        <vertAlign val="baseline"/>
        <sz val="14"/>
        <color theme="0"/>
        <name val="Calibri"/>
        <scheme val="minor"/>
      </font>
      <numFmt numFmtId="30" formatCode="@"/>
      <fill>
        <patternFill patternType="solid">
          <fgColor indexed="64"/>
          <bgColor rgb="FF0070C0"/>
        </patternFill>
      </fill>
      <alignment horizontal="center" vertical="center" textRotation="0" wrapText="1" indent="0" justifyLastLine="0" shrinkToFit="0" readingOrder="0"/>
    </dxf>
    <dxf>
      <font>
        <strike val="0"/>
        <outline val="0"/>
        <shadow val="0"/>
        <u val="none"/>
        <vertAlign val="baseline"/>
        <color auto="1"/>
        <name val="Calibri"/>
        <scheme val="minor"/>
      </font>
      <numFmt numFmtId="30" formatCode="@"/>
      <fill>
        <patternFill patternType="none">
          <bgColor auto="1"/>
        </patternFill>
      </fill>
      <alignment horizontal="center" vertical="top" textRotation="0" wrapText="0" indent="0" justifyLastLine="0" shrinkToFit="0" readingOrder="0"/>
    </dxf>
    <dxf>
      <font>
        <strike val="0"/>
        <outline val="0"/>
        <shadow val="0"/>
        <u val="none"/>
        <vertAlign val="baseline"/>
        <sz val="11"/>
        <color rgb="FFFF0000"/>
        <name val="Calibri"/>
        <scheme val="minor"/>
      </font>
      <numFmt numFmtId="30" formatCode="@"/>
      <fill>
        <patternFill patternType="none">
          <bgColor auto="1"/>
        </patternFill>
      </fill>
      <alignment vertical="top" indent="0" justifyLastLine="0" shrinkToFit="0" readingOrder="0"/>
    </dxf>
    <dxf>
      <numFmt numFmtId="30" formatCode="@"/>
      <fill>
        <patternFill patternType="none">
          <bgColor auto="1"/>
        </patternFill>
      </fill>
      <alignment horizontal="center" vertical="top" textRotation="0" indent="0" justifyLastLine="0" shrinkToFit="0" readingOrder="0"/>
    </dxf>
    <dxf>
      <numFmt numFmtId="30" formatCode="@"/>
      <fill>
        <patternFill patternType="none">
          <bgColor auto="1"/>
        </patternFill>
      </fill>
      <alignment horizontal="center" vertical="top" textRotation="0" indent="0" justifyLastLine="0" shrinkToFit="0" readingOrder="0"/>
    </dxf>
    <dxf>
      <fill>
        <patternFill patternType="none">
          <bgColor auto="1"/>
        </patternFill>
      </fill>
      <alignment horizontal="center" vertical="top" textRotation="0" indent="0" justifyLastLine="0" shrinkToFit="0" readingOrder="0"/>
    </dxf>
    <dxf>
      <numFmt numFmtId="30" formatCode="@"/>
      <fill>
        <patternFill patternType="none">
          <bgColor auto="1"/>
        </patternFill>
      </fill>
      <alignment horizontal="center" vertical="top" textRotation="0" indent="0" justifyLastLine="0" shrinkToFit="0" readingOrder="0"/>
    </dxf>
    <dxf>
      <numFmt numFmtId="30" formatCode="@"/>
      <fill>
        <patternFill patternType="none">
          <bgColor auto="1"/>
        </patternFill>
      </fill>
      <alignment horizontal="center" vertical="top" textRotation="0" indent="0" justifyLastLine="0" shrinkToFit="0" readingOrder="0"/>
    </dxf>
    <dxf>
      <fill>
        <patternFill patternType="none">
          <bgColor auto="1"/>
        </patternFill>
      </fill>
      <alignment horizontal="center" vertical="top" textRotation="0" indent="0" justifyLastLine="0" shrinkToFit="0" readingOrder="0"/>
    </dxf>
    <dxf>
      <fill>
        <patternFill patternType="none">
          <bgColor auto="1"/>
        </patternFill>
      </fill>
      <alignment horizontal="center" vertical="top" textRotation="0" indent="0" justifyLastLine="0" shrinkToFit="0" readingOrder="0"/>
    </dxf>
    <dxf>
      <fill>
        <patternFill patternType="none">
          <fgColor indexed="64"/>
          <bgColor indexed="65"/>
        </patternFill>
      </fill>
      <alignment horizontal="center" vertical="top" textRotation="0" wrapText="0" indent="0" justifyLastLine="0" shrinkToFit="0" readingOrder="0"/>
    </dxf>
    <dxf>
      <font>
        <b val="0"/>
        <i val="0"/>
        <strike val="0"/>
        <condense val="0"/>
        <extend val="0"/>
        <outline val="0"/>
        <shadow val="0"/>
        <u val="none"/>
        <vertAlign val="baseline"/>
        <sz val="14"/>
        <color theme="1"/>
        <name val="Calibri"/>
        <scheme val="minor"/>
      </font>
      <fill>
        <patternFill patternType="none">
          <bgColor auto="1"/>
        </patternFill>
      </fill>
      <alignment horizontal="center" vertical="top" textRotation="0" wrapText="0" indent="0" justifyLastLine="0" shrinkToFit="0" readingOrder="0"/>
    </dxf>
    <dxf>
      <font>
        <b val="0"/>
        <i val="0"/>
        <strike val="0"/>
        <condense val="0"/>
        <extend val="0"/>
        <outline val="0"/>
        <shadow val="0"/>
        <u val="none"/>
        <vertAlign val="baseline"/>
        <sz val="14"/>
        <color theme="1"/>
        <name val="Calibri"/>
        <scheme val="minor"/>
      </font>
      <numFmt numFmtId="0" formatCode="General"/>
      <fill>
        <patternFill patternType="none">
          <bgColor auto="1"/>
        </patternFill>
      </fill>
      <alignment horizontal="center" vertical="top" textRotation="0" wrapText="0" indent="0" justifyLastLine="0" shrinkToFit="0" readingOrder="0"/>
    </dxf>
    <dxf>
      <font>
        <b val="0"/>
        <i val="0"/>
        <strike val="0"/>
        <condense val="0"/>
        <extend val="0"/>
        <outline val="0"/>
        <shadow val="0"/>
        <u val="none"/>
        <vertAlign val="baseline"/>
        <sz val="14"/>
        <color theme="1"/>
        <name val="Calibri"/>
        <scheme val="minor"/>
      </font>
      <fill>
        <patternFill patternType="none">
          <bgColor auto="1"/>
        </patternFill>
      </fill>
      <alignment horizontal="center" vertical="top" textRotation="0" wrapText="0" indent="0" justifyLastLine="0" shrinkToFit="0" readingOrder="0"/>
    </dxf>
    <dxf>
      <fill>
        <patternFill patternType="none">
          <bgColor auto="1"/>
        </patternFill>
      </fill>
      <alignment horizontal="center" vertical="top" textRotation="0" indent="0" justifyLastLine="0" shrinkToFit="0" readingOrder="0"/>
      <border diagonalUp="0" diagonalDown="0" outline="0">
        <left style="thin">
          <color indexed="64"/>
        </left>
        <right/>
        <top/>
        <bottom/>
      </border>
    </dxf>
    <dxf>
      <fill>
        <patternFill patternType="none">
          <bgColor auto="1"/>
        </patternFill>
      </fill>
      <alignment vertical="top" indent="0" justifyLastLine="0" shrinkToFit="0" readingOrder="0"/>
    </dxf>
    <dxf>
      <font>
        <strike val="0"/>
        <outline val="0"/>
        <shadow val="0"/>
        <u val="none"/>
        <vertAlign val="baseline"/>
        <sz val="14"/>
        <color theme="0"/>
        <name val="Calibri"/>
        <scheme val="minor"/>
      </font>
      <numFmt numFmtId="30" formatCode="@"/>
      <fill>
        <patternFill patternType="solid">
          <fgColor indexed="64"/>
          <bgColor rgb="FF0070C0"/>
        </patternFill>
      </fill>
      <alignment horizontal="center" vertical="center" textRotation="0" wrapText="1" indent="0" justifyLastLine="0" shrinkToFit="0" readingOrder="0"/>
    </dxf>
    <dxf>
      <font>
        <strike val="0"/>
        <outline val="0"/>
        <shadow val="0"/>
        <u val="none"/>
        <vertAlign val="baseline"/>
        <color auto="1"/>
        <name val="Calibri"/>
        <scheme val="minor"/>
      </font>
      <numFmt numFmtId="30" formatCode="@"/>
      <fill>
        <patternFill patternType="none">
          <bgColor auto="1"/>
        </patternFill>
      </fill>
      <alignment horizontal="center" vertical="top" textRotation="0" wrapText="0" indent="0" justifyLastLine="0" shrinkToFit="0" readingOrder="0"/>
    </dxf>
    <dxf>
      <font>
        <strike val="0"/>
        <outline val="0"/>
        <shadow val="0"/>
        <u val="none"/>
        <vertAlign val="baseline"/>
        <sz val="11"/>
        <color rgb="FFFF0000"/>
        <name val="Calibri"/>
        <scheme val="minor"/>
      </font>
      <numFmt numFmtId="30" formatCode="@"/>
      <fill>
        <patternFill patternType="none">
          <bgColor auto="1"/>
        </patternFill>
      </fill>
      <alignment vertical="top" indent="0" justifyLastLine="0" shrinkToFit="0" readingOrder="0"/>
    </dxf>
    <dxf>
      <numFmt numFmtId="30" formatCode="@"/>
      <fill>
        <patternFill patternType="none">
          <bgColor auto="1"/>
        </patternFill>
      </fill>
      <alignment horizontal="center" vertical="top" textRotation="0" indent="0" justifyLastLine="0" shrinkToFit="0" readingOrder="0"/>
    </dxf>
    <dxf>
      <numFmt numFmtId="30" formatCode="@"/>
      <fill>
        <patternFill patternType="none">
          <bgColor auto="1"/>
        </patternFill>
      </fill>
      <alignment horizontal="center" vertical="top" textRotation="0" indent="0" justifyLastLine="0" shrinkToFit="0" readingOrder="0"/>
    </dxf>
    <dxf>
      <fill>
        <patternFill patternType="none">
          <bgColor auto="1"/>
        </patternFill>
      </fill>
      <alignment horizontal="center" vertical="top" textRotation="0" indent="0" justifyLastLine="0" shrinkToFit="0" readingOrder="0"/>
    </dxf>
    <dxf>
      <numFmt numFmtId="30" formatCode="@"/>
      <fill>
        <patternFill patternType="none">
          <bgColor auto="1"/>
        </patternFill>
      </fill>
      <alignment horizontal="center" vertical="top" textRotation="0" indent="0" justifyLastLine="0" shrinkToFit="0" readingOrder="0"/>
    </dxf>
    <dxf>
      <numFmt numFmtId="30" formatCode="@"/>
      <fill>
        <patternFill patternType="none">
          <bgColor auto="1"/>
        </patternFill>
      </fill>
      <alignment horizontal="center" vertical="top" textRotation="0" indent="0" justifyLastLine="0" shrinkToFit="0" readingOrder="0"/>
    </dxf>
    <dxf>
      <fill>
        <patternFill patternType="none">
          <bgColor auto="1"/>
        </patternFill>
      </fill>
      <alignment horizontal="center" vertical="top" textRotation="0" indent="0" justifyLastLine="0" shrinkToFit="0" readingOrder="0"/>
    </dxf>
    <dxf>
      <fill>
        <patternFill patternType="none">
          <bgColor auto="1"/>
        </patternFill>
      </fill>
      <alignment horizontal="center" vertical="top" textRotation="0" indent="0" justifyLastLine="0" shrinkToFit="0" readingOrder="0"/>
    </dxf>
    <dxf>
      <fill>
        <patternFill patternType="none">
          <fgColor indexed="64"/>
          <bgColor indexed="65"/>
        </patternFill>
      </fill>
      <alignment horizontal="center" vertical="top" textRotation="0" wrapText="0" indent="0" justifyLastLine="0" shrinkToFit="0" readingOrder="0"/>
    </dxf>
    <dxf>
      <font>
        <b val="0"/>
        <i val="0"/>
        <strike val="0"/>
        <condense val="0"/>
        <extend val="0"/>
        <outline val="0"/>
        <shadow val="0"/>
        <u val="none"/>
        <vertAlign val="baseline"/>
        <sz val="14"/>
        <color theme="1"/>
        <name val="Calibri"/>
        <scheme val="minor"/>
      </font>
      <fill>
        <patternFill patternType="none">
          <bgColor auto="1"/>
        </patternFill>
      </fill>
      <alignment horizontal="center" vertical="top" textRotation="0" wrapText="0" indent="0" justifyLastLine="0" shrinkToFit="0" readingOrder="0"/>
    </dxf>
    <dxf>
      <font>
        <b val="0"/>
        <i val="0"/>
        <strike val="0"/>
        <condense val="0"/>
        <extend val="0"/>
        <outline val="0"/>
        <shadow val="0"/>
        <u val="none"/>
        <vertAlign val="baseline"/>
        <sz val="14"/>
        <color theme="1"/>
        <name val="Calibri"/>
        <scheme val="minor"/>
      </font>
      <numFmt numFmtId="0" formatCode="General"/>
      <fill>
        <patternFill patternType="none">
          <bgColor auto="1"/>
        </patternFill>
      </fill>
      <alignment horizontal="center" vertical="top" textRotation="0" wrapText="0" indent="0" justifyLastLine="0" shrinkToFit="0" readingOrder="0"/>
    </dxf>
    <dxf>
      <font>
        <b val="0"/>
        <i val="0"/>
        <strike val="0"/>
        <condense val="0"/>
        <extend val="0"/>
        <outline val="0"/>
        <shadow val="0"/>
        <u val="none"/>
        <vertAlign val="baseline"/>
        <sz val="14"/>
        <color theme="1"/>
        <name val="Calibri"/>
        <scheme val="minor"/>
      </font>
      <fill>
        <patternFill patternType="none">
          <bgColor auto="1"/>
        </patternFill>
      </fill>
      <alignment horizontal="center" vertical="top" textRotation="0" wrapText="0" indent="0" justifyLastLine="0" shrinkToFit="0" readingOrder="0"/>
    </dxf>
    <dxf>
      <fill>
        <patternFill patternType="none">
          <bgColor auto="1"/>
        </patternFill>
      </fill>
      <alignment horizontal="center" vertical="top" textRotation="0" indent="0" justifyLastLine="0" shrinkToFit="0" readingOrder="0"/>
      <border diagonalUp="0" diagonalDown="0" outline="0">
        <left style="thin">
          <color indexed="64"/>
        </left>
        <right/>
        <top/>
        <bottom/>
      </border>
    </dxf>
    <dxf>
      <fill>
        <patternFill patternType="none">
          <bgColor auto="1"/>
        </patternFill>
      </fill>
      <alignment vertical="top" indent="0" justifyLastLine="0" shrinkToFit="0" readingOrder="0"/>
    </dxf>
    <dxf>
      <font>
        <strike val="0"/>
        <outline val="0"/>
        <shadow val="0"/>
        <u val="none"/>
        <vertAlign val="baseline"/>
        <sz val="14"/>
        <color theme="0"/>
        <name val="Calibri"/>
        <scheme val="minor"/>
      </font>
      <numFmt numFmtId="30" formatCode="@"/>
      <fill>
        <patternFill patternType="solid">
          <fgColor indexed="64"/>
          <bgColor rgb="FF0070C0"/>
        </patternFill>
      </fill>
      <alignment horizontal="center" vertical="center" textRotation="0" wrapText="1" indent="0" justifyLastLine="0" shrinkToFit="0" readingOrder="0"/>
    </dxf>
    <dxf>
      <font>
        <strike val="0"/>
        <outline val="0"/>
        <shadow val="0"/>
        <u val="none"/>
        <vertAlign val="baseline"/>
        <color auto="1"/>
        <name val="Calibri"/>
        <scheme val="minor"/>
      </font>
      <numFmt numFmtId="30" formatCode="@"/>
      <fill>
        <patternFill patternType="none">
          <bgColor auto="1"/>
        </patternFill>
      </fill>
      <alignment horizontal="center" vertical="top" textRotation="0" wrapText="0" indent="0" justifyLastLine="0" shrinkToFit="0" readingOrder="0"/>
    </dxf>
    <dxf>
      <font>
        <strike val="0"/>
        <outline val="0"/>
        <shadow val="0"/>
        <u val="none"/>
        <vertAlign val="baseline"/>
        <sz val="11"/>
        <color rgb="FFFF0000"/>
        <name val="Calibri"/>
        <scheme val="minor"/>
      </font>
      <numFmt numFmtId="30" formatCode="@"/>
      <fill>
        <patternFill patternType="none">
          <bgColor auto="1"/>
        </patternFill>
      </fill>
      <alignment vertical="top" indent="0" justifyLastLine="0" shrinkToFit="0" readingOrder="0"/>
    </dxf>
    <dxf>
      <numFmt numFmtId="30" formatCode="@"/>
      <fill>
        <patternFill patternType="none">
          <bgColor auto="1"/>
        </patternFill>
      </fill>
      <alignment horizontal="center" vertical="top" textRotation="0" indent="0" justifyLastLine="0" shrinkToFit="0" readingOrder="0"/>
    </dxf>
    <dxf>
      <numFmt numFmtId="30" formatCode="@"/>
      <fill>
        <patternFill patternType="none">
          <bgColor auto="1"/>
        </patternFill>
      </fill>
      <alignment horizontal="center" vertical="top" textRotation="0" indent="0" justifyLastLine="0" shrinkToFit="0" readingOrder="0"/>
    </dxf>
    <dxf>
      <fill>
        <patternFill patternType="none">
          <bgColor auto="1"/>
        </patternFill>
      </fill>
      <alignment horizontal="center" vertical="top" textRotation="0" indent="0" justifyLastLine="0" shrinkToFit="0" readingOrder="0"/>
    </dxf>
    <dxf>
      <numFmt numFmtId="30" formatCode="@"/>
      <fill>
        <patternFill patternType="none">
          <bgColor auto="1"/>
        </patternFill>
      </fill>
      <alignment horizontal="center" vertical="top" textRotation="0" indent="0" justifyLastLine="0" shrinkToFit="0" readingOrder="0"/>
    </dxf>
    <dxf>
      <numFmt numFmtId="30" formatCode="@"/>
      <fill>
        <patternFill patternType="none">
          <bgColor auto="1"/>
        </patternFill>
      </fill>
      <alignment horizontal="center" vertical="top" textRotation="0" indent="0" justifyLastLine="0" shrinkToFit="0" readingOrder="0"/>
    </dxf>
    <dxf>
      <fill>
        <patternFill patternType="none">
          <bgColor auto="1"/>
        </patternFill>
      </fill>
      <alignment horizontal="center" vertical="top" textRotation="0" indent="0" justifyLastLine="0" shrinkToFit="0" readingOrder="0"/>
    </dxf>
    <dxf>
      <fill>
        <patternFill patternType="none">
          <bgColor auto="1"/>
        </patternFill>
      </fill>
      <alignment horizontal="center" vertical="top" textRotation="0" indent="0" justifyLastLine="0" shrinkToFit="0" readingOrder="0"/>
    </dxf>
    <dxf>
      <fill>
        <patternFill patternType="none">
          <fgColor indexed="64"/>
          <bgColor indexed="65"/>
        </patternFill>
      </fill>
      <alignment horizontal="center" vertical="top" textRotation="0" wrapText="0" indent="0" justifyLastLine="0" shrinkToFit="0" readingOrder="0"/>
    </dxf>
    <dxf>
      <font>
        <b val="0"/>
        <i val="0"/>
        <strike val="0"/>
        <condense val="0"/>
        <extend val="0"/>
        <outline val="0"/>
        <shadow val="0"/>
        <u val="none"/>
        <vertAlign val="baseline"/>
        <sz val="14"/>
        <color theme="1"/>
        <name val="Calibri"/>
        <scheme val="minor"/>
      </font>
      <fill>
        <patternFill patternType="none">
          <bgColor auto="1"/>
        </patternFill>
      </fill>
      <alignment horizontal="center" vertical="top" textRotation="0" wrapText="0" indent="0" justifyLastLine="0" shrinkToFit="0" readingOrder="0"/>
    </dxf>
    <dxf>
      <font>
        <b val="0"/>
        <i val="0"/>
        <strike val="0"/>
        <condense val="0"/>
        <extend val="0"/>
        <outline val="0"/>
        <shadow val="0"/>
        <u val="none"/>
        <vertAlign val="baseline"/>
        <sz val="14"/>
        <color theme="1"/>
        <name val="Calibri"/>
        <scheme val="minor"/>
      </font>
      <numFmt numFmtId="0" formatCode="General"/>
      <fill>
        <patternFill patternType="none">
          <bgColor auto="1"/>
        </patternFill>
      </fill>
      <alignment horizontal="center" vertical="top" textRotation="0" wrapText="0" indent="0" justifyLastLine="0" shrinkToFit="0" readingOrder="0"/>
    </dxf>
    <dxf>
      <font>
        <b val="0"/>
        <i val="0"/>
        <strike val="0"/>
        <condense val="0"/>
        <extend val="0"/>
        <outline val="0"/>
        <shadow val="0"/>
        <u val="none"/>
        <vertAlign val="baseline"/>
        <sz val="14"/>
        <color theme="1"/>
        <name val="Calibri"/>
        <scheme val="minor"/>
      </font>
      <fill>
        <patternFill patternType="none">
          <bgColor auto="1"/>
        </patternFill>
      </fill>
      <alignment horizontal="center" vertical="top" textRotation="0" wrapText="0" indent="0" justifyLastLine="0" shrinkToFit="0" readingOrder="0"/>
    </dxf>
    <dxf>
      <fill>
        <patternFill patternType="none">
          <bgColor auto="1"/>
        </patternFill>
      </fill>
      <alignment horizontal="center" vertical="top" textRotation="0" indent="0" justifyLastLine="0" shrinkToFit="0" readingOrder="0"/>
      <border diagonalUp="0" diagonalDown="0" outline="0">
        <left style="thin">
          <color indexed="64"/>
        </left>
        <right/>
        <top/>
        <bottom/>
      </border>
    </dxf>
    <dxf>
      <fill>
        <patternFill patternType="none">
          <bgColor auto="1"/>
        </patternFill>
      </fill>
      <alignment vertical="top" indent="0" justifyLastLine="0" shrinkToFit="0" readingOrder="0"/>
    </dxf>
    <dxf>
      <font>
        <strike val="0"/>
        <outline val="0"/>
        <shadow val="0"/>
        <u val="none"/>
        <vertAlign val="baseline"/>
        <sz val="14"/>
        <color theme="0"/>
        <name val="Calibri"/>
        <scheme val="minor"/>
      </font>
      <numFmt numFmtId="30" formatCode="@"/>
      <fill>
        <patternFill patternType="solid">
          <fgColor indexed="64"/>
          <bgColor rgb="FF0070C0"/>
        </patternFill>
      </fill>
      <alignment horizontal="center" vertical="center" textRotation="0" wrapText="1" indent="0" justifyLastLine="0" shrinkToFit="0" readingOrder="0"/>
    </dxf>
    <dxf>
      <font>
        <strike val="0"/>
        <outline val="0"/>
        <shadow val="0"/>
        <u val="none"/>
        <vertAlign val="baseline"/>
        <color auto="1"/>
        <name val="Calibri"/>
        <scheme val="minor"/>
      </font>
      <numFmt numFmtId="30" formatCode="@"/>
      <fill>
        <patternFill patternType="none">
          <bgColor auto="1"/>
        </patternFill>
      </fill>
      <alignment horizontal="center" vertical="top" textRotation="0" wrapText="0" indent="0" justifyLastLine="0" shrinkToFit="0" readingOrder="0"/>
    </dxf>
    <dxf>
      <font>
        <strike val="0"/>
        <outline val="0"/>
        <shadow val="0"/>
        <u val="none"/>
        <vertAlign val="baseline"/>
        <sz val="11"/>
        <color rgb="FFFF0000"/>
        <name val="Calibri"/>
        <scheme val="minor"/>
      </font>
      <numFmt numFmtId="30" formatCode="@"/>
      <fill>
        <patternFill patternType="none">
          <bgColor auto="1"/>
        </patternFill>
      </fill>
      <alignment vertical="top" indent="0" justifyLastLine="0" shrinkToFit="0" readingOrder="0"/>
    </dxf>
    <dxf>
      <numFmt numFmtId="30" formatCode="@"/>
      <fill>
        <patternFill patternType="none">
          <bgColor auto="1"/>
        </patternFill>
      </fill>
      <alignment horizontal="center" vertical="top" textRotation="0" indent="0" justifyLastLine="0" shrinkToFit="0" readingOrder="0"/>
    </dxf>
    <dxf>
      <numFmt numFmtId="30" formatCode="@"/>
      <fill>
        <patternFill patternType="none">
          <bgColor auto="1"/>
        </patternFill>
      </fill>
      <alignment horizontal="center" vertical="top" textRotation="0" indent="0" justifyLastLine="0" shrinkToFit="0" readingOrder="0"/>
    </dxf>
    <dxf>
      <fill>
        <patternFill patternType="none">
          <bgColor auto="1"/>
        </patternFill>
      </fill>
      <alignment horizontal="center" vertical="top" textRotation="0" indent="0" justifyLastLine="0" shrinkToFit="0" readingOrder="0"/>
    </dxf>
    <dxf>
      <numFmt numFmtId="30" formatCode="@"/>
      <fill>
        <patternFill patternType="none">
          <bgColor auto="1"/>
        </patternFill>
      </fill>
      <alignment horizontal="center" vertical="top" textRotation="0" indent="0" justifyLastLine="0" shrinkToFit="0" readingOrder="0"/>
    </dxf>
    <dxf>
      <numFmt numFmtId="30" formatCode="@"/>
      <fill>
        <patternFill patternType="none">
          <bgColor auto="1"/>
        </patternFill>
      </fill>
      <alignment horizontal="center" vertical="top" textRotation="0" indent="0" justifyLastLine="0" shrinkToFit="0" readingOrder="0"/>
    </dxf>
    <dxf>
      <fill>
        <patternFill patternType="none">
          <bgColor auto="1"/>
        </patternFill>
      </fill>
      <alignment horizontal="center" vertical="top" textRotation="0" indent="0" justifyLastLine="0" shrinkToFit="0" readingOrder="0"/>
    </dxf>
    <dxf>
      <fill>
        <patternFill patternType="none">
          <bgColor auto="1"/>
        </patternFill>
      </fill>
      <alignment horizontal="center" vertical="top" textRotation="0" indent="0" justifyLastLine="0" shrinkToFit="0" readingOrder="0"/>
    </dxf>
    <dxf>
      <fill>
        <patternFill patternType="none">
          <fgColor indexed="64"/>
          <bgColor indexed="65"/>
        </patternFill>
      </fill>
      <alignment horizontal="center" vertical="top" textRotation="0" wrapText="0" indent="0" justifyLastLine="0" shrinkToFit="0" readingOrder="0"/>
    </dxf>
    <dxf>
      <font>
        <b val="0"/>
        <i val="0"/>
        <strike val="0"/>
        <condense val="0"/>
        <extend val="0"/>
        <outline val="0"/>
        <shadow val="0"/>
        <u val="none"/>
        <vertAlign val="baseline"/>
        <sz val="14"/>
        <color theme="1"/>
        <name val="Calibri"/>
        <scheme val="minor"/>
      </font>
      <fill>
        <patternFill patternType="none">
          <bgColor auto="1"/>
        </patternFill>
      </fill>
      <alignment horizontal="center" vertical="top" textRotation="0" wrapText="0" indent="0" justifyLastLine="0" shrinkToFit="0" readingOrder="0"/>
    </dxf>
    <dxf>
      <font>
        <b val="0"/>
        <i val="0"/>
        <strike val="0"/>
        <condense val="0"/>
        <extend val="0"/>
        <outline val="0"/>
        <shadow val="0"/>
        <u val="none"/>
        <vertAlign val="baseline"/>
        <sz val="14"/>
        <color theme="1"/>
        <name val="Calibri"/>
        <scheme val="minor"/>
      </font>
      <numFmt numFmtId="0" formatCode="General"/>
      <fill>
        <patternFill patternType="none">
          <bgColor auto="1"/>
        </patternFill>
      </fill>
      <alignment horizontal="center" vertical="top" textRotation="0" wrapText="0" indent="0" justifyLastLine="0" shrinkToFit="0" readingOrder="0"/>
    </dxf>
    <dxf>
      <font>
        <b val="0"/>
        <i val="0"/>
        <strike val="0"/>
        <condense val="0"/>
        <extend val="0"/>
        <outline val="0"/>
        <shadow val="0"/>
        <u val="none"/>
        <vertAlign val="baseline"/>
        <sz val="14"/>
        <color theme="1"/>
        <name val="Calibri"/>
        <scheme val="minor"/>
      </font>
      <fill>
        <patternFill patternType="none">
          <bgColor auto="1"/>
        </patternFill>
      </fill>
      <alignment horizontal="center" vertical="top" textRotation="0" wrapText="0" indent="0" justifyLastLine="0" shrinkToFit="0" readingOrder="0"/>
    </dxf>
    <dxf>
      <fill>
        <patternFill patternType="none">
          <bgColor auto="1"/>
        </patternFill>
      </fill>
      <alignment horizontal="center" vertical="top" textRotation="0" indent="0" justifyLastLine="0" shrinkToFit="0" readingOrder="0"/>
      <border diagonalUp="0" diagonalDown="0" outline="0">
        <left style="thin">
          <color indexed="64"/>
        </left>
        <right/>
        <top/>
        <bottom/>
      </border>
    </dxf>
    <dxf>
      <fill>
        <patternFill patternType="none">
          <bgColor auto="1"/>
        </patternFill>
      </fill>
      <alignment vertical="top" indent="0" justifyLastLine="0" shrinkToFit="0" readingOrder="0"/>
    </dxf>
    <dxf>
      <font>
        <strike val="0"/>
        <outline val="0"/>
        <shadow val="0"/>
        <u val="none"/>
        <vertAlign val="baseline"/>
        <sz val="14"/>
        <color theme="0"/>
        <name val="Calibri"/>
        <scheme val="minor"/>
      </font>
      <numFmt numFmtId="30" formatCode="@"/>
      <fill>
        <patternFill patternType="solid">
          <fgColor indexed="64"/>
          <bgColor rgb="FF0070C0"/>
        </patternFill>
      </fill>
      <alignment horizontal="center" vertical="center" textRotation="0" wrapText="1" indent="0" justifyLastLine="0" shrinkToFit="0" readingOrder="0"/>
    </dxf>
    <dxf>
      <font>
        <strike val="0"/>
        <outline val="0"/>
        <shadow val="0"/>
        <u val="none"/>
        <vertAlign val="baseline"/>
        <color auto="1"/>
        <name val="Calibri"/>
        <scheme val="minor"/>
      </font>
      <numFmt numFmtId="30" formatCode="@"/>
      <fill>
        <patternFill patternType="none">
          <bgColor auto="1"/>
        </patternFill>
      </fill>
      <alignment horizontal="center" vertical="top" textRotation="0" wrapText="0" indent="0" justifyLastLine="0" shrinkToFit="0" readingOrder="0"/>
    </dxf>
    <dxf>
      <font>
        <strike val="0"/>
        <outline val="0"/>
        <shadow val="0"/>
        <u val="none"/>
        <vertAlign val="baseline"/>
        <sz val="11"/>
        <color rgb="FFFF0000"/>
        <name val="Calibri"/>
        <scheme val="minor"/>
      </font>
      <numFmt numFmtId="30" formatCode="@"/>
      <fill>
        <patternFill patternType="none">
          <bgColor auto="1"/>
        </patternFill>
      </fill>
      <alignment vertical="top" indent="0" justifyLastLine="0" shrinkToFit="0" readingOrder="0"/>
    </dxf>
    <dxf>
      <numFmt numFmtId="30" formatCode="@"/>
      <fill>
        <patternFill patternType="none">
          <bgColor auto="1"/>
        </patternFill>
      </fill>
      <alignment horizontal="center" vertical="top" textRotation="0" indent="0" justifyLastLine="0" shrinkToFit="0" readingOrder="0"/>
    </dxf>
    <dxf>
      <numFmt numFmtId="30" formatCode="@"/>
      <fill>
        <patternFill patternType="none">
          <bgColor auto="1"/>
        </patternFill>
      </fill>
      <alignment horizontal="center" vertical="top" textRotation="0" indent="0" justifyLastLine="0" shrinkToFit="0" readingOrder="0"/>
    </dxf>
    <dxf>
      <fill>
        <patternFill patternType="none">
          <bgColor auto="1"/>
        </patternFill>
      </fill>
      <alignment horizontal="center" vertical="top" textRotation="0" indent="0" justifyLastLine="0" shrinkToFit="0" readingOrder="0"/>
    </dxf>
    <dxf>
      <numFmt numFmtId="30" formatCode="@"/>
      <fill>
        <patternFill patternType="none">
          <bgColor auto="1"/>
        </patternFill>
      </fill>
      <alignment horizontal="center" vertical="top" textRotation="0" indent="0" justifyLastLine="0" shrinkToFit="0" readingOrder="0"/>
    </dxf>
    <dxf>
      <numFmt numFmtId="30" formatCode="@"/>
      <fill>
        <patternFill patternType="none">
          <bgColor auto="1"/>
        </patternFill>
      </fill>
      <alignment horizontal="center" vertical="top" textRotation="0" indent="0" justifyLastLine="0" shrinkToFit="0" readingOrder="0"/>
    </dxf>
    <dxf>
      <fill>
        <patternFill patternType="none">
          <bgColor auto="1"/>
        </patternFill>
      </fill>
      <alignment horizontal="center" vertical="top" textRotation="0" indent="0" justifyLastLine="0" shrinkToFit="0" readingOrder="0"/>
    </dxf>
    <dxf>
      <fill>
        <patternFill patternType="none">
          <bgColor auto="1"/>
        </patternFill>
      </fill>
      <alignment horizontal="center" vertical="top" textRotation="0" indent="0" justifyLastLine="0" shrinkToFit="0" readingOrder="0"/>
    </dxf>
    <dxf>
      <fill>
        <patternFill patternType="none">
          <fgColor indexed="64"/>
          <bgColor indexed="65"/>
        </patternFill>
      </fill>
      <alignment horizontal="center" vertical="top" textRotation="0" wrapText="0" indent="0" justifyLastLine="0" shrinkToFit="0" readingOrder="0"/>
    </dxf>
    <dxf>
      <font>
        <b val="0"/>
        <i val="0"/>
        <strike val="0"/>
        <condense val="0"/>
        <extend val="0"/>
        <outline val="0"/>
        <shadow val="0"/>
        <u val="none"/>
        <vertAlign val="baseline"/>
        <sz val="14"/>
        <color theme="1"/>
        <name val="Calibri"/>
        <scheme val="minor"/>
      </font>
      <fill>
        <patternFill patternType="none">
          <bgColor auto="1"/>
        </patternFill>
      </fill>
      <alignment horizontal="center" vertical="top" textRotation="0" wrapText="0" indent="0" justifyLastLine="0" shrinkToFit="0" readingOrder="0"/>
    </dxf>
    <dxf>
      <font>
        <b val="0"/>
        <i val="0"/>
        <strike val="0"/>
        <condense val="0"/>
        <extend val="0"/>
        <outline val="0"/>
        <shadow val="0"/>
        <u val="none"/>
        <vertAlign val="baseline"/>
        <sz val="14"/>
        <color theme="1"/>
        <name val="Calibri"/>
        <scheme val="minor"/>
      </font>
      <numFmt numFmtId="0" formatCode="General"/>
      <fill>
        <patternFill patternType="none">
          <bgColor auto="1"/>
        </patternFill>
      </fill>
      <alignment horizontal="center" vertical="top" textRotation="0" wrapText="0" indent="0" justifyLastLine="0" shrinkToFit="0" readingOrder="0"/>
    </dxf>
    <dxf>
      <font>
        <b val="0"/>
        <i val="0"/>
        <strike val="0"/>
        <condense val="0"/>
        <extend val="0"/>
        <outline val="0"/>
        <shadow val="0"/>
        <u val="none"/>
        <vertAlign val="baseline"/>
        <sz val="14"/>
        <color theme="1"/>
        <name val="Calibri"/>
        <scheme val="minor"/>
      </font>
      <fill>
        <patternFill patternType="none">
          <bgColor auto="1"/>
        </patternFill>
      </fill>
      <alignment horizontal="center" vertical="top" textRotation="0" wrapText="0" indent="0" justifyLastLine="0" shrinkToFit="0" readingOrder="0"/>
    </dxf>
    <dxf>
      <fill>
        <patternFill patternType="none">
          <bgColor auto="1"/>
        </patternFill>
      </fill>
      <alignment horizontal="center" vertical="top" textRotation="0" indent="0" justifyLastLine="0" shrinkToFit="0" readingOrder="0"/>
      <border diagonalUp="0" diagonalDown="0" outline="0">
        <left style="thin">
          <color indexed="64"/>
        </left>
        <right/>
        <top/>
        <bottom/>
      </border>
    </dxf>
    <dxf>
      <fill>
        <patternFill patternType="none">
          <bgColor auto="1"/>
        </patternFill>
      </fill>
      <alignment vertical="top" indent="0" justifyLastLine="0" shrinkToFit="0" readingOrder="0"/>
    </dxf>
    <dxf>
      <font>
        <strike val="0"/>
        <outline val="0"/>
        <shadow val="0"/>
        <u val="none"/>
        <vertAlign val="baseline"/>
        <sz val="14"/>
        <color theme="0"/>
        <name val="Calibri"/>
        <scheme val="minor"/>
      </font>
      <numFmt numFmtId="30" formatCode="@"/>
      <fill>
        <patternFill patternType="solid">
          <fgColor indexed="64"/>
          <bgColor rgb="FF0070C0"/>
        </patternFill>
      </fill>
      <alignment horizontal="center" vertical="center" textRotation="0" wrapText="1" indent="0" justifyLastLine="0" shrinkToFit="0" readingOrder="0"/>
    </dxf>
    <dxf>
      <font>
        <strike val="0"/>
        <outline val="0"/>
        <shadow val="0"/>
        <u val="none"/>
        <vertAlign val="baseline"/>
        <color auto="1"/>
        <name val="Calibri"/>
        <scheme val="minor"/>
      </font>
      <numFmt numFmtId="30" formatCode="@"/>
      <fill>
        <patternFill patternType="none">
          <bgColor auto="1"/>
        </patternFill>
      </fill>
      <alignment horizontal="center" vertical="top" textRotation="0" wrapText="0" indent="0" justifyLastLine="0" shrinkToFit="0" readingOrder="0"/>
    </dxf>
    <dxf>
      <font>
        <strike val="0"/>
        <outline val="0"/>
        <shadow val="0"/>
        <u val="none"/>
        <vertAlign val="baseline"/>
        <sz val="11"/>
        <color rgb="FFFF0000"/>
        <name val="Calibri"/>
        <scheme val="minor"/>
      </font>
      <numFmt numFmtId="30" formatCode="@"/>
      <fill>
        <patternFill patternType="none">
          <bgColor auto="1"/>
        </patternFill>
      </fill>
      <alignment vertical="top" indent="0" justifyLastLine="0" shrinkToFit="0" readingOrder="0"/>
    </dxf>
    <dxf>
      <numFmt numFmtId="30" formatCode="@"/>
      <fill>
        <patternFill patternType="none">
          <bgColor auto="1"/>
        </patternFill>
      </fill>
      <alignment horizontal="center" vertical="top" textRotation="0" indent="0" justifyLastLine="0" shrinkToFit="0" readingOrder="0"/>
    </dxf>
    <dxf>
      <numFmt numFmtId="30" formatCode="@"/>
      <fill>
        <patternFill patternType="none">
          <bgColor auto="1"/>
        </patternFill>
      </fill>
      <alignment horizontal="center" vertical="top" textRotation="0" indent="0" justifyLastLine="0" shrinkToFit="0" readingOrder="0"/>
    </dxf>
    <dxf>
      <fill>
        <patternFill patternType="none">
          <bgColor auto="1"/>
        </patternFill>
      </fill>
      <alignment horizontal="center" vertical="top" textRotation="0" indent="0" justifyLastLine="0" shrinkToFit="0" readingOrder="0"/>
    </dxf>
    <dxf>
      <numFmt numFmtId="30" formatCode="@"/>
      <fill>
        <patternFill patternType="none">
          <bgColor auto="1"/>
        </patternFill>
      </fill>
      <alignment horizontal="center" vertical="top" textRotation="0" indent="0" justifyLastLine="0" shrinkToFit="0" readingOrder="0"/>
    </dxf>
    <dxf>
      <numFmt numFmtId="30" formatCode="@"/>
      <fill>
        <patternFill patternType="none">
          <bgColor auto="1"/>
        </patternFill>
      </fill>
      <alignment horizontal="center" vertical="top" textRotation="0" indent="0" justifyLastLine="0" shrinkToFit="0" readingOrder="0"/>
    </dxf>
    <dxf>
      <fill>
        <patternFill patternType="none">
          <bgColor auto="1"/>
        </patternFill>
      </fill>
      <alignment horizontal="center" vertical="top" textRotation="0" indent="0" justifyLastLine="0" shrinkToFit="0" readingOrder="0"/>
    </dxf>
    <dxf>
      <fill>
        <patternFill patternType="none">
          <bgColor auto="1"/>
        </patternFill>
      </fill>
      <alignment horizontal="center" vertical="top" textRotation="0" indent="0" justifyLastLine="0" shrinkToFit="0" readingOrder="0"/>
    </dxf>
    <dxf>
      <fill>
        <patternFill patternType="none">
          <fgColor indexed="64"/>
          <bgColor indexed="65"/>
        </patternFill>
      </fill>
      <alignment horizontal="center" vertical="top" textRotation="0" wrapText="0" indent="0" justifyLastLine="0" shrinkToFit="0" readingOrder="0"/>
    </dxf>
    <dxf>
      <font>
        <b val="0"/>
        <i val="0"/>
        <strike val="0"/>
        <condense val="0"/>
        <extend val="0"/>
        <outline val="0"/>
        <shadow val="0"/>
        <u val="none"/>
        <vertAlign val="baseline"/>
        <sz val="14"/>
        <color theme="1"/>
        <name val="Calibri"/>
        <scheme val="minor"/>
      </font>
      <fill>
        <patternFill patternType="none">
          <bgColor auto="1"/>
        </patternFill>
      </fill>
      <alignment horizontal="center" vertical="top" textRotation="0" wrapText="0" indent="0" justifyLastLine="0" shrinkToFit="0" readingOrder="0"/>
    </dxf>
    <dxf>
      <font>
        <b val="0"/>
        <i val="0"/>
        <strike val="0"/>
        <condense val="0"/>
        <extend val="0"/>
        <outline val="0"/>
        <shadow val="0"/>
        <u val="none"/>
        <vertAlign val="baseline"/>
        <sz val="14"/>
        <color theme="1"/>
        <name val="Calibri"/>
        <scheme val="minor"/>
      </font>
      <numFmt numFmtId="0" formatCode="General"/>
      <fill>
        <patternFill patternType="none">
          <bgColor auto="1"/>
        </patternFill>
      </fill>
      <alignment horizontal="center" vertical="top" textRotation="0" wrapText="0" indent="0" justifyLastLine="0" shrinkToFit="0" readingOrder="0"/>
    </dxf>
    <dxf>
      <font>
        <b val="0"/>
        <i val="0"/>
        <strike val="0"/>
        <condense val="0"/>
        <extend val="0"/>
        <outline val="0"/>
        <shadow val="0"/>
        <u val="none"/>
        <vertAlign val="baseline"/>
        <sz val="14"/>
        <color theme="1"/>
        <name val="Calibri"/>
        <scheme val="minor"/>
      </font>
      <fill>
        <patternFill patternType="none">
          <bgColor auto="1"/>
        </patternFill>
      </fill>
      <alignment horizontal="center" vertical="top" textRotation="0" wrapText="0" indent="0" justifyLastLine="0" shrinkToFit="0" readingOrder="0"/>
    </dxf>
    <dxf>
      <fill>
        <patternFill patternType="none">
          <bgColor auto="1"/>
        </patternFill>
      </fill>
      <alignment horizontal="center" vertical="top" textRotation="0" indent="0" justifyLastLine="0" shrinkToFit="0" readingOrder="0"/>
      <border diagonalUp="0" diagonalDown="0" outline="0">
        <left style="thin">
          <color indexed="64"/>
        </left>
        <right/>
        <top/>
        <bottom/>
      </border>
    </dxf>
    <dxf>
      <fill>
        <patternFill patternType="none">
          <bgColor auto="1"/>
        </patternFill>
      </fill>
      <alignment vertical="top" indent="0" justifyLastLine="0" shrinkToFit="0" readingOrder="0"/>
    </dxf>
    <dxf>
      <font>
        <strike val="0"/>
        <outline val="0"/>
        <shadow val="0"/>
        <u val="none"/>
        <vertAlign val="baseline"/>
        <sz val="14"/>
        <color theme="0"/>
        <name val="Calibri"/>
        <scheme val="minor"/>
      </font>
      <numFmt numFmtId="30" formatCode="@"/>
      <fill>
        <patternFill patternType="solid">
          <fgColor indexed="64"/>
          <bgColor rgb="FF0070C0"/>
        </patternFill>
      </fill>
      <alignment horizontal="center" vertical="center" textRotation="0" wrapText="1" indent="0" justifyLastLine="0" shrinkToFit="0" readingOrder="0"/>
    </dxf>
    <dxf>
      <font>
        <strike val="0"/>
        <outline val="0"/>
        <shadow val="0"/>
        <u val="none"/>
        <vertAlign val="baseline"/>
        <color auto="1"/>
        <name val="Calibri"/>
        <scheme val="minor"/>
      </font>
      <numFmt numFmtId="30" formatCode="@"/>
      <fill>
        <patternFill patternType="none">
          <bgColor auto="1"/>
        </patternFill>
      </fill>
      <alignment horizontal="center" vertical="top" textRotation="0" wrapText="0" indent="0" justifyLastLine="0" shrinkToFit="0" readingOrder="0"/>
    </dxf>
    <dxf>
      <font>
        <strike val="0"/>
        <outline val="0"/>
        <shadow val="0"/>
        <u val="none"/>
        <vertAlign val="baseline"/>
        <sz val="11"/>
        <color rgb="FFFF0000"/>
        <name val="Calibri"/>
        <scheme val="minor"/>
      </font>
      <numFmt numFmtId="30" formatCode="@"/>
      <fill>
        <patternFill patternType="none">
          <bgColor auto="1"/>
        </patternFill>
      </fill>
      <alignment vertical="top" indent="0" justifyLastLine="0" shrinkToFit="0" readingOrder="0"/>
    </dxf>
    <dxf>
      <numFmt numFmtId="30" formatCode="@"/>
      <fill>
        <patternFill patternType="none">
          <bgColor auto="1"/>
        </patternFill>
      </fill>
      <alignment horizontal="center" vertical="top" textRotation="0" indent="0" justifyLastLine="0" shrinkToFit="0" readingOrder="0"/>
    </dxf>
    <dxf>
      <numFmt numFmtId="30" formatCode="@"/>
      <fill>
        <patternFill patternType="none">
          <bgColor auto="1"/>
        </patternFill>
      </fill>
      <alignment horizontal="center" vertical="top" textRotation="0" indent="0" justifyLastLine="0" shrinkToFit="0" readingOrder="0"/>
    </dxf>
    <dxf>
      <fill>
        <patternFill patternType="none">
          <bgColor auto="1"/>
        </patternFill>
      </fill>
      <alignment horizontal="center" vertical="top" textRotation="0" indent="0" justifyLastLine="0" shrinkToFit="0" readingOrder="0"/>
    </dxf>
    <dxf>
      <numFmt numFmtId="30" formatCode="@"/>
      <fill>
        <patternFill patternType="none">
          <bgColor auto="1"/>
        </patternFill>
      </fill>
      <alignment horizontal="center" vertical="top" textRotation="0" indent="0" justifyLastLine="0" shrinkToFit="0" readingOrder="0"/>
    </dxf>
    <dxf>
      <numFmt numFmtId="30" formatCode="@"/>
      <fill>
        <patternFill patternType="none">
          <bgColor auto="1"/>
        </patternFill>
      </fill>
      <alignment horizontal="center" vertical="top" textRotation="0" indent="0" justifyLastLine="0" shrinkToFit="0" readingOrder="0"/>
    </dxf>
    <dxf>
      <fill>
        <patternFill patternType="none">
          <bgColor auto="1"/>
        </patternFill>
      </fill>
      <alignment horizontal="center" vertical="top" textRotation="0" indent="0" justifyLastLine="0" shrinkToFit="0" readingOrder="0"/>
    </dxf>
    <dxf>
      <fill>
        <patternFill patternType="none">
          <bgColor auto="1"/>
        </patternFill>
      </fill>
      <alignment horizontal="center" vertical="top" textRotation="0" indent="0" justifyLastLine="0" shrinkToFit="0" readingOrder="0"/>
    </dxf>
    <dxf>
      <fill>
        <patternFill patternType="none">
          <fgColor indexed="64"/>
          <bgColor indexed="65"/>
        </patternFill>
      </fill>
      <alignment horizontal="center" vertical="top" textRotation="0" wrapText="0" indent="0" justifyLastLine="0" shrinkToFit="0" readingOrder="0"/>
    </dxf>
    <dxf>
      <font>
        <b val="0"/>
        <i val="0"/>
        <strike val="0"/>
        <condense val="0"/>
        <extend val="0"/>
        <outline val="0"/>
        <shadow val="0"/>
        <u val="none"/>
        <vertAlign val="baseline"/>
        <sz val="14"/>
        <color theme="1"/>
        <name val="Calibri"/>
        <scheme val="minor"/>
      </font>
      <fill>
        <patternFill patternType="none">
          <bgColor auto="1"/>
        </patternFill>
      </fill>
      <alignment horizontal="center" vertical="top" textRotation="0" wrapText="0" indent="0" justifyLastLine="0" shrinkToFit="0" readingOrder="0"/>
    </dxf>
    <dxf>
      <font>
        <b val="0"/>
        <i val="0"/>
        <strike val="0"/>
        <condense val="0"/>
        <extend val="0"/>
        <outline val="0"/>
        <shadow val="0"/>
        <u val="none"/>
        <vertAlign val="baseline"/>
        <sz val="14"/>
        <color theme="1"/>
        <name val="Calibri"/>
        <scheme val="minor"/>
      </font>
      <numFmt numFmtId="0" formatCode="General"/>
      <fill>
        <patternFill patternType="none">
          <bgColor auto="1"/>
        </patternFill>
      </fill>
      <alignment horizontal="center" vertical="top" textRotation="0" wrapText="0" indent="0" justifyLastLine="0" shrinkToFit="0" readingOrder="0"/>
    </dxf>
    <dxf>
      <font>
        <b val="0"/>
        <i val="0"/>
        <strike val="0"/>
        <condense val="0"/>
        <extend val="0"/>
        <outline val="0"/>
        <shadow val="0"/>
        <u val="none"/>
        <vertAlign val="baseline"/>
        <sz val="14"/>
        <color theme="1"/>
        <name val="Calibri"/>
        <scheme val="minor"/>
      </font>
      <fill>
        <patternFill patternType="none">
          <bgColor auto="1"/>
        </patternFill>
      </fill>
      <alignment horizontal="center" vertical="top" textRotation="0" wrapText="0" indent="0" justifyLastLine="0" shrinkToFit="0" readingOrder="0"/>
    </dxf>
    <dxf>
      <fill>
        <patternFill patternType="none">
          <bgColor auto="1"/>
        </patternFill>
      </fill>
      <alignment horizontal="center" vertical="top" textRotation="0" indent="0" justifyLastLine="0" shrinkToFit="0" readingOrder="0"/>
      <border diagonalUp="0" diagonalDown="0" outline="0">
        <left style="thin">
          <color indexed="64"/>
        </left>
        <right/>
        <top/>
        <bottom/>
      </border>
    </dxf>
    <dxf>
      <fill>
        <patternFill patternType="none">
          <bgColor auto="1"/>
        </patternFill>
      </fill>
      <alignment vertical="top" indent="0" justifyLastLine="0" shrinkToFit="0" readingOrder="0"/>
    </dxf>
    <dxf>
      <font>
        <strike val="0"/>
        <outline val="0"/>
        <shadow val="0"/>
        <u val="none"/>
        <vertAlign val="baseline"/>
        <sz val="14"/>
        <color theme="0"/>
        <name val="Calibri"/>
        <scheme val="minor"/>
      </font>
      <numFmt numFmtId="30" formatCode="@"/>
      <fill>
        <patternFill patternType="solid">
          <fgColor indexed="64"/>
          <bgColor rgb="FF0070C0"/>
        </patternFill>
      </fill>
      <alignment horizontal="center" vertical="center" textRotation="0" wrapText="1" indent="0" justifyLastLine="0" shrinkToFit="0" readingOrder="0"/>
    </dxf>
    <dxf>
      <font>
        <strike val="0"/>
        <outline val="0"/>
        <shadow val="0"/>
        <u val="none"/>
        <vertAlign val="baseline"/>
        <color auto="1"/>
        <name val="Calibri"/>
        <scheme val="minor"/>
      </font>
      <numFmt numFmtId="30" formatCode="@"/>
      <fill>
        <patternFill patternType="none">
          <bgColor auto="1"/>
        </patternFill>
      </fill>
      <alignment horizontal="center" vertical="top" textRotation="0" wrapText="0" indent="0" justifyLastLine="0" shrinkToFit="0" readingOrder="0"/>
    </dxf>
    <dxf>
      <font>
        <strike val="0"/>
        <outline val="0"/>
        <shadow val="0"/>
        <u val="none"/>
        <vertAlign val="baseline"/>
        <sz val="11"/>
        <color rgb="FFFF0000"/>
        <name val="Calibri"/>
        <scheme val="minor"/>
      </font>
      <numFmt numFmtId="30" formatCode="@"/>
      <fill>
        <patternFill patternType="none">
          <bgColor auto="1"/>
        </patternFill>
      </fill>
      <alignment vertical="top" indent="0" justifyLastLine="0" shrinkToFit="0" readingOrder="0"/>
    </dxf>
    <dxf>
      <numFmt numFmtId="30" formatCode="@"/>
      <fill>
        <patternFill patternType="none">
          <bgColor auto="1"/>
        </patternFill>
      </fill>
      <alignment horizontal="center" vertical="top" textRotation="0" indent="0" justifyLastLine="0" shrinkToFit="0" readingOrder="0"/>
    </dxf>
    <dxf>
      <numFmt numFmtId="30" formatCode="@"/>
      <fill>
        <patternFill patternType="none">
          <bgColor auto="1"/>
        </patternFill>
      </fill>
      <alignment horizontal="center" vertical="top" textRotation="0" indent="0" justifyLastLine="0" shrinkToFit="0" readingOrder="0"/>
    </dxf>
    <dxf>
      <fill>
        <patternFill patternType="none">
          <bgColor auto="1"/>
        </patternFill>
      </fill>
      <alignment horizontal="center" vertical="top" textRotation="0" indent="0" justifyLastLine="0" shrinkToFit="0" readingOrder="0"/>
    </dxf>
    <dxf>
      <numFmt numFmtId="30" formatCode="@"/>
      <fill>
        <patternFill patternType="none">
          <bgColor auto="1"/>
        </patternFill>
      </fill>
      <alignment horizontal="center" vertical="top" textRotation="0" indent="0" justifyLastLine="0" shrinkToFit="0" readingOrder="0"/>
    </dxf>
    <dxf>
      <numFmt numFmtId="30" formatCode="@"/>
      <fill>
        <patternFill patternType="none">
          <bgColor auto="1"/>
        </patternFill>
      </fill>
      <alignment horizontal="center" vertical="top" textRotation="0" indent="0" justifyLastLine="0" shrinkToFit="0" readingOrder="0"/>
    </dxf>
    <dxf>
      <fill>
        <patternFill patternType="none">
          <bgColor auto="1"/>
        </patternFill>
      </fill>
      <alignment horizontal="center" vertical="top" textRotation="0" indent="0" justifyLastLine="0" shrinkToFit="0" readingOrder="0"/>
    </dxf>
    <dxf>
      <fill>
        <patternFill patternType="none">
          <bgColor auto="1"/>
        </patternFill>
      </fill>
      <alignment horizontal="center" vertical="top" textRotation="0" indent="0" justifyLastLine="0" shrinkToFit="0" readingOrder="0"/>
    </dxf>
    <dxf>
      <fill>
        <patternFill patternType="none">
          <fgColor indexed="64"/>
          <bgColor indexed="65"/>
        </patternFill>
      </fill>
      <alignment horizontal="center" vertical="top" textRotation="0" wrapText="0" indent="0" justifyLastLine="0" shrinkToFit="0" readingOrder="0"/>
    </dxf>
    <dxf>
      <font>
        <b val="0"/>
        <i val="0"/>
        <strike val="0"/>
        <condense val="0"/>
        <extend val="0"/>
        <outline val="0"/>
        <shadow val="0"/>
        <u val="none"/>
        <vertAlign val="baseline"/>
        <sz val="14"/>
        <color theme="1"/>
        <name val="Calibri"/>
        <scheme val="minor"/>
      </font>
      <fill>
        <patternFill patternType="none">
          <bgColor auto="1"/>
        </patternFill>
      </fill>
      <alignment horizontal="center" vertical="top" textRotation="0" wrapText="0" indent="0" justifyLastLine="0" shrinkToFit="0" readingOrder="0"/>
    </dxf>
    <dxf>
      <font>
        <b val="0"/>
        <i val="0"/>
        <strike val="0"/>
        <condense val="0"/>
        <extend val="0"/>
        <outline val="0"/>
        <shadow val="0"/>
        <u val="none"/>
        <vertAlign val="baseline"/>
        <sz val="14"/>
        <color theme="1"/>
        <name val="Calibri"/>
        <scheme val="minor"/>
      </font>
      <numFmt numFmtId="0" formatCode="General"/>
      <fill>
        <patternFill patternType="none">
          <bgColor auto="1"/>
        </patternFill>
      </fill>
      <alignment horizontal="center" vertical="top" textRotation="0" wrapText="0" indent="0" justifyLastLine="0" shrinkToFit="0" readingOrder="0"/>
    </dxf>
    <dxf>
      <font>
        <b val="0"/>
        <i val="0"/>
        <strike val="0"/>
        <condense val="0"/>
        <extend val="0"/>
        <outline val="0"/>
        <shadow val="0"/>
        <u val="none"/>
        <vertAlign val="baseline"/>
        <sz val="14"/>
        <color theme="1"/>
        <name val="Calibri"/>
        <scheme val="minor"/>
      </font>
      <fill>
        <patternFill patternType="none">
          <bgColor auto="1"/>
        </patternFill>
      </fill>
      <alignment horizontal="center" vertical="top" textRotation="0" wrapText="0" indent="0" justifyLastLine="0" shrinkToFit="0" readingOrder="0"/>
    </dxf>
    <dxf>
      <fill>
        <patternFill patternType="none">
          <bgColor auto="1"/>
        </patternFill>
      </fill>
      <alignment horizontal="center" vertical="top" textRotation="0" indent="0" justifyLastLine="0" shrinkToFit="0" readingOrder="0"/>
      <border diagonalUp="0" diagonalDown="0" outline="0">
        <left style="thin">
          <color indexed="64"/>
        </left>
        <right/>
        <top/>
        <bottom/>
      </border>
    </dxf>
    <dxf>
      <fill>
        <patternFill patternType="none">
          <bgColor auto="1"/>
        </patternFill>
      </fill>
      <alignment vertical="top" indent="0" justifyLastLine="0" shrinkToFit="0" readingOrder="0"/>
    </dxf>
    <dxf>
      <font>
        <strike val="0"/>
        <outline val="0"/>
        <shadow val="0"/>
        <u val="none"/>
        <vertAlign val="baseline"/>
        <sz val="14"/>
        <color theme="0"/>
        <name val="Calibri"/>
        <scheme val="minor"/>
      </font>
      <numFmt numFmtId="30" formatCode="@"/>
      <fill>
        <patternFill patternType="solid">
          <fgColor indexed="64"/>
          <bgColor rgb="FF0070C0"/>
        </patternFill>
      </fill>
      <alignment horizontal="center" vertical="center" textRotation="0" wrapText="1" indent="0" justifyLastLine="0" shrinkToFit="0" readingOrder="0"/>
    </dxf>
    <dxf>
      <font>
        <strike val="0"/>
        <outline val="0"/>
        <shadow val="0"/>
        <u val="none"/>
        <vertAlign val="baseline"/>
        <color auto="1"/>
        <name val="Calibri"/>
        <scheme val="minor"/>
      </font>
      <numFmt numFmtId="30" formatCode="@"/>
      <fill>
        <patternFill patternType="none">
          <bgColor auto="1"/>
        </patternFill>
      </fill>
      <alignment horizontal="center" vertical="top" textRotation="0" wrapText="0" indent="0" justifyLastLine="0" shrinkToFit="0" readingOrder="0"/>
    </dxf>
    <dxf>
      <font>
        <strike val="0"/>
        <outline val="0"/>
        <shadow val="0"/>
        <u val="none"/>
        <vertAlign val="baseline"/>
        <sz val="11"/>
        <color rgb="FFFF0000"/>
        <name val="Calibri"/>
        <scheme val="minor"/>
      </font>
      <numFmt numFmtId="30" formatCode="@"/>
      <fill>
        <patternFill patternType="none">
          <bgColor auto="1"/>
        </patternFill>
      </fill>
      <alignment vertical="top" indent="0" justifyLastLine="0" shrinkToFit="0" readingOrder="0"/>
    </dxf>
    <dxf>
      <numFmt numFmtId="30" formatCode="@"/>
      <fill>
        <patternFill patternType="none">
          <bgColor auto="1"/>
        </patternFill>
      </fill>
      <alignment horizontal="center" vertical="top" textRotation="0" indent="0" justifyLastLine="0" shrinkToFit="0" readingOrder="0"/>
    </dxf>
    <dxf>
      <numFmt numFmtId="30" formatCode="@"/>
      <fill>
        <patternFill patternType="none">
          <bgColor auto="1"/>
        </patternFill>
      </fill>
      <alignment horizontal="center" vertical="top" textRotation="0" indent="0" justifyLastLine="0" shrinkToFit="0" readingOrder="0"/>
    </dxf>
    <dxf>
      <fill>
        <patternFill patternType="none">
          <bgColor auto="1"/>
        </patternFill>
      </fill>
      <alignment horizontal="center" vertical="top" textRotation="0" indent="0" justifyLastLine="0" shrinkToFit="0" readingOrder="0"/>
    </dxf>
    <dxf>
      <numFmt numFmtId="30" formatCode="@"/>
      <fill>
        <patternFill patternType="none">
          <bgColor auto="1"/>
        </patternFill>
      </fill>
      <alignment horizontal="center" vertical="top" textRotation="0" indent="0" justifyLastLine="0" shrinkToFit="0" readingOrder="0"/>
    </dxf>
    <dxf>
      <numFmt numFmtId="30" formatCode="@"/>
      <fill>
        <patternFill patternType="none">
          <bgColor auto="1"/>
        </patternFill>
      </fill>
      <alignment horizontal="center" vertical="top" textRotation="0" indent="0" justifyLastLine="0" shrinkToFit="0" readingOrder="0"/>
    </dxf>
    <dxf>
      <fill>
        <patternFill patternType="none">
          <bgColor auto="1"/>
        </patternFill>
      </fill>
      <alignment horizontal="center" vertical="top" textRotation="0" indent="0" justifyLastLine="0" shrinkToFit="0" readingOrder="0"/>
    </dxf>
    <dxf>
      <fill>
        <patternFill patternType="none">
          <bgColor auto="1"/>
        </patternFill>
      </fill>
      <alignment horizontal="center" vertical="top" textRotation="0" indent="0" justifyLastLine="0" shrinkToFit="0" readingOrder="0"/>
    </dxf>
    <dxf>
      <fill>
        <patternFill patternType="none">
          <fgColor indexed="64"/>
          <bgColor indexed="65"/>
        </patternFill>
      </fill>
      <alignment horizontal="center" vertical="top" textRotation="0" wrapText="0" indent="0" justifyLastLine="0" shrinkToFit="0" readingOrder="0"/>
    </dxf>
    <dxf>
      <font>
        <b val="0"/>
        <i val="0"/>
        <strike val="0"/>
        <condense val="0"/>
        <extend val="0"/>
        <outline val="0"/>
        <shadow val="0"/>
        <u val="none"/>
        <vertAlign val="baseline"/>
        <sz val="14"/>
        <color theme="1"/>
        <name val="Calibri"/>
        <scheme val="minor"/>
      </font>
      <fill>
        <patternFill patternType="none">
          <bgColor auto="1"/>
        </patternFill>
      </fill>
      <alignment horizontal="center" vertical="top" textRotation="0" wrapText="0" indent="0" justifyLastLine="0" shrinkToFit="0" readingOrder="0"/>
    </dxf>
    <dxf>
      <font>
        <b val="0"/>
        <i val="0"/>
        <strike val="0"/>
        <condense val="0"/>
        <extend val="0"/>
        <outline val="0"/>
        <shadow val="0"/>
        <u val="none"/>
        <vertAlign val="baseline"/>
        <sz val="14"/>
        <color theme="1"/>
        <name val="Calibri"/>
        <scheme val="minor"/>
      </font>
      <numFmt numFmtId="0" formatCode="General"/>
      <fill>
        <patternFill patternType="none">
          <bgColor auto="1"/>
        </patternFill>
      </fill>
      <alignment horizontal="center" vertical="top" textRotation="0" wrapText="0" indent="0" justifyLastLine="0" shrinkToFit="0" readingOrder="0"/>
    </dxf>
    <dxf>
      <font>
        <b val="0"/>
        <i val="0"/>
        <strike val="0"/>
        <condense val="0"/>
        <extend val="0"/>
        <outline val="0"/>
        <shadow val="0"/>
        <u val="none"/>
        <vertAlign val="baseline"/>
        <sz val="14"/>
        <color theme="1"/>
        <name val="Calibri"/>
        <scheme val="minor"/>
      </font>
      <fill>
        <patternFill patternType="none">
          <bgColor auto="1"/>
        </patternFill>
      </fill>
      <alignment horizontal="center" vertical="top" textRotation="0" wrapText="0" indent="0" justifyLastLine="0" shrinkToFit="0" readingOrder="0"/>
    </dxf>
    <dxf>
      <fill>
        <patternFill patternType="none">
          <bgColor auto="1"/>
        </patternFill>
      </fill>
      <alignment horizontal="center" vertical="top" textRotation="0" indent="0" justifyLastLine="0" shrinkToFit="0" readingOrder="0"/>
      <border diagonalUp="0" diagonalDown="0" outline="0">
        <left style="thin">
          <color indexed="64"/>
        </left>
        <right/>
        <top/>
        <bottom/>
      </border>
    </dxf>
    <dxf>
      <fill>
        <patternFill patternType="none">
          <bgColor auto="1"/>
        </patternFill>
      </fill>
      <alignment vertical="top" indent="0" justifyLastLine="0" shrinkToFit="0" readingOrder="0"/>
    </dxf>
    <dxf>
      <font>
        <strike val="0"/>
        <outline val="0"/>
        <shadow val="0"/>
        <u val="none"/>
        <vertAlign val="baseline"/>
        <sz val="14"/>
        <color theme="0"/>
        <name val="Calibri"/>
        <scheme val="minor"/>
      </font>
      <numFmt numFmtId="30" formatCode="@"/>
      <fill>
        <patternFill patternType="solid">
          <fgColor indexed="64"/>
          <bgColor rgb="FF0070C0"/>
        </patternFill>
      </fill>
      <alignment horizontal="center" vertical="center" textRotation="0" wrapText="1" indent="0" justifyLastLine="0" shrinkToFit="0" readingOrder="0"/>
    </dxf>
    <dxf>
      <font>
        <strike val="0"/>
        <outline val="0"/>
        <shadow val="0"/>
        <u val="none"/>
        <vertAlign val="baseline"/>
        <color auto="1"/>
        <name val="Calibri"/>
        <scheme val="minor"/>
      </font>
      <numFmt numFmtId="30" formatCode="@"/>
      <fill>
        <patternFill patternType="none">
          <bgColor auto="1"/>
        </patternFill>
      </fill>
      <alignment horizontal="center" vertical="top" textRotation="0" wrapText="0" indent="0" justifyLastLine="0" shrinkToFit="0" readingOrder="0"/>
    </dxf>
    <dxf>
      <font>
        <strike val="0"/>
        <outline val="0"/>
        <shadow val="0"/>
        <u val="none"/>
        <vertAlign val="baseline"/>
        <sz val="11"/>
        <color rgb="FFFF0000"/>
        <name val="Calibri"/>
        <scheme val="minor"/>
      </font>
      <numFmt numFmtId="30" formatCode="@"/>
      <fill>
        <patternFill patternType="none">
          <bgColor auto="1"/>
        </patternFill>
      </fill>
      <alignment vertical="top" indent="0" justifyLastLine="0" shrinkToFit="0" readingOrder="0"/>
    </dxf>
    <dxf>
      <numFmt numFmtId="30" formatCode="@"/>
      <fill>
        <patternFill patternType="none">
          <bgColor auto="1"/>
        </patternFill>
      </fill>
      <alignment horizontal="center" vertical="top" textRotation="0" indent="0" justifyLastLine="0" shrinkToFit="0" readingOrder="0"/>
    </dxf>
    <dxf>
      <numFmt numFmtId="30" formatCode="@"/>
      <fill>
        <patternFill patternType="none">
          <bgColor auto="1"/>
        </patternFill>
      </fill>
      <alignment horizontal="center" vertical="top" textRotation="0" indent="0" justifyLastLine="0" shrinkToFit="0" readingOrder="0"/>
    </dxf>
    <dxf>
      <fill>
        <patternFill patternType="none">
          <bgColor auto="1"/>
        </patternFill>
      </fill>
      <alignment horizontal="center" vertical="top" textRotation="0" indent="0" justifyLastLine="0" shrinkToFit="0" readingOrder="0"/>
    </dxf>
    <dxf>
      <numFmt numFmtId="30" formatCode="@"/>
      <fill>
        <patternFill patternType="none">
          <bgColor auto="1"/>
        </patternFill>
      </fill>
      <alignment horizontal="center" vertical="top" textRotation="0" indent="0" justifyLastLine="0" shrinkToFit="0" readingOrder="0"/>
    </dxf>
    <dxf>
      <numFmt numFmtId="30" formatCode="@"/>
      <fill>
        <patternFill patternType="none">
          <bgColor auto="1"/>
        </patternFill>
      </fill>
      <alignment horizontal="center" vertical="top" textRotation="0" indent="0" justifyLastLine="0" shrinkToFit="0" readingOrder="0"/>
    </dxf>
    <dxf>
      <fill>
        <patternFill patternType="none">
          <bgColor auto="1"/>
        </patternFill>
      </fill>
      <alignment horizontal="center" vertical="top" textRotation="0" indent="0" justifyLastLine="0" shrinkToFit="0" readingOrder="0"/>
    </dxf>
    <dxf>
      <fill>
        <patternFill patternType="none">
          <bgColor auto="1"/>
        </patternFill>
      </fill>
      <alignment horizontal="center" vertical="top" textRotation="0" indent="0" justifyLastLine="0" shrinkToFit="0" readingOrder="0"/>
    </dxf>
    <dxf>
      <fill>
        <patternFill patternType="none">
          <fgColor indexed="64"/>
          <bgColor indexed="65"/>
        </patternFill>
      </fill>
      <alignment horizontal="center" vertical="top" textRotation="0" wrapText="0" indent="0" justifyLastLine="0" shrinkToFit="0" readingOrder="0"/>
    </dxf>
    <dxf>
      <font>
        <b val="0"/>
        <i val="0"/>
        <strike val="0"/>
        <condense val="0"/>
        <extend val="0"/>
        <outline val="0"/>
        <shadow val="0"/>
        <u val="none"/>
        <vertAlign val="baseline"/>
        <sz val="14"/>
        <color theme="1"/>
        <name val="Calibri"/>
        <scheme val="minor"/>
      </font>
      <fill>
        <patternFill patternType="none">
          <bgColor auto="1"/>
        </patternFill>
      </fill>
      <alignment horizontal="center" vertical="top" textRotation="0" wrapText="0" indent="0" justifyLastLine="0" shrinkToFit="0" readingOrder="0"/>
    </dxf>
    <dxf>
      <font>
        <b val="0"/>
        <i val="0"/>
        <strike val="0"/>
        <condense val="0"/>
        <extend val="0"/>
        <outline val="0"/>
        <shadow val="0"/>
        <u val="none"/>
        <vertAlign val="baseline"/>
        <sz val="14"/>
        <color theme="1"/>
        <name val="Calibri"/>
        <scheme val="minor"/>
      </font>
      <numFmt numFmtId="0" formatCode="General"/>
      <fill>
        <patternFill patternType="none">
          <bgColor auto="1"/>
        </patternFill>
      </fill>
      <alignment horizontal="center" vertical="top" textRotation="0" wrapText="0" indent="0" justifyLastLine="0" shrinkToFit="0" readingOrder="0"/>
    </dxf>
    <dxf>
      <font>
        <b val="0"/>
        <i val="0"/>
        <strike val="0"/>
        <condense val="0"/>
        <extend val="0"/>
        <outline val="0"/>
        <shadow val="0"/>
        <u val="none"/>
        <vertAlign val="baseline"/>
        <sz val="14"/>
        <color theme="1"/>
        <name val="Calibri"/>
        <scheme val="minor"/>
      </font>
      <fill>
        <patternFill patternType="none">
          <bgColor auto="1"/>
        </patternFill>
      </fill>
      <alignment horizontal="center" vertical="top" textRotation="0" wrapText="0" indent="0" justifyLastLine="0" shrinkToFit="0" readingOrder="0"/>
    </dxf>
    <dxf>
      <fill>
        <patternFill patternType="none">
          <bgColor auto="1"/>
        </patternFill>
      </fill>
      <alignment horizontal="center" vertical="top" textRotation="0" indent="0" justifyLastLine="0" shrinkToFit="0" readingOrder="0"/>
      <border diagonalUp="0" diagonalDown="0" outline="0">
        <left style="thin">
          <color indexed="64"/>
        </left>
        <right/>
        <top/>
        <bottom/>
      </border>
    </dxf>
    <dxf>
      <fill>
        <patternFill patternType="none">
          <bgColor auto="1"/>
        </patternFill>
      </fill>
      <alignment vertical="top" indent="0" justifyLastLine="0" shrinkToFit="0" readingOrder="0"/>
    </dxf>
    <dxf>
      <font>
        <strike val="0"/>
        <outline val="0"/>
        <shadow val="0"/>
        <u val="none"/>
        <vertAlign val="baseline"/>
        <sz val="14"/>
        <color theme="0"/>
        <name val="Calibri"/>
        <scheme val="minor"/>
      </font>
      <numFmt numFmtId="30" formatCode="@"/>
      <fill>
        <patternFill patternType="solid">
          <fgColor indexed="64"/>
          <bgColor rgb="FF0070C0"/>
        </patternFill>
      </fill>
      <alignment horizontal="center" vertical="center" textRotation="0" wrapText="1" indent="0" justifyLastLine="0" shrinkToFit="0" readingOrder="0"/>
    </dxf>
    <dxf>
      <font>
        <strike val="0"/>
        <outline val="0"/>
        <shadow val="0"/>
        <u val="none"/>
        <vertAlign val="baseline"/>
        <color auto="1"/>
        <name val="Calibri"/>
        <scheme val="minor"/>
      </font>
      <numFmt numFmtId="30" formatCode="@"/>
      <fill>
        <patternFill patternType="none">
          <bgColor auto="1"/>
        </patternFill>
      </fill>
      <alignment horizontal="center" vertical="top" textRotation="0" wrapText="0" indent="0" justifyLastLine="0" shrinkToFit="0" readingOrder="0"/>
    </dxf>
    <dxf>
      <font>
        <strike val="0"/>
        <outline val="0"/>
        <shadow val="0"/>
        <u val="none"/>
        <vertAlign val="baseline"/>
        <sz val="11"/>
        <color rgb="FFFF0000"/>
        <name val="Calibri"/>
        <scheme val="minor"/>
      </font>
      <numFmt numFmtId="30" formatCode="@"/>
      <fill>
        <patternFill patternType="none">
          <bgColor auto="1"/>
        </patternFill>
      </fill>
      <alignment vertical="top" indent="0" justifyLastLine="0" shrinkToFit="0" readingOrder="0"/>
    </dxf>
    <dxf>
      <numFmt numFmtId="30" formatCode="@"/>
      <fill>
        <patternFill patternType="none">
          <bgColor auto="1"/>
        </patternFill>
      </fill>
      <alignment horizontal="center" vertical="top" textRotation="0" indent="0" justifyLastLine="0" shrinkToFit="0" readingOrder="0"/>
    </dxf>
    <dxf>
      <numFmt numFmtId="30" formatCode="@"/>
      <fill>
        <patternFill patternType="none">
          <bgColor auto="1"/>
        </patternFill>
      </fill>
      <alignment horizontal="center" vertical="top" textRotation="0" indent="0" justifyLastLine="0" shrinkToFit="0" readingOrder="0"/>
    </dxf>
    <dxf>
      <fill>
        <patternFill patternType="none">
          <bgColor auto="1"/>
        </patternFill>
      </fill>
      <alignment horizontal="center" vertical="top" textRotation="0" indent="0" justifyLastLine="0" shrinkToFit="0" readingOrder="0"/>
    </dxf>
    <dxf>
      <numFmt numFmtId="30" formatCode="@"/>
      <fill>
        <patternFill patternType="none">
          <bgColor auto="1"/>
        </patternFill>
      </fill>
      <alignment horizontal="center" vertical="top" textRotation="0" indent="0" justifyLastLine="0" shrinkToFit="0" readingOrder="0"/>
    </dxf>
    <dxf>
      <numFmt numFmtId="30" formatCode="@"/>
      <fill>
        <patternFill patternType="none">
          <bgColor auto="1"/>
        </patternFill>
      </fill>
      <alignment horizontal="center" vertical="top" textRotation="0" indent="0" justifyLastLine="0" shrinkToFit="0" readingOrder="0"/>
    </dxf>
    <dxf>
      <fill>
        <patternFill patternType="none">
          <bgColor auto="1"/>
        </patternFill>
      </fill>
      <alignment horizontal="center" vertical="top" textRotation="0" indent="0" justifyLastLine="0" shrinkToFit="0" readingOrder="0"/>
    </dxf>
    <dxf>
      <fill>
        <patternFill patternType="none">
          <bgColor auto="1"/>
        </patternFill>
      </fill>
      <alignment horizontal="center" vertical="top" textRotation="0" indent="0" justifyLastLine="0" shrinkToFit="0" readingOrder="0"/>
    </dxf>
    <dxf>
      <fill>
        <patternFill patternType="none">
          <fgColor indexed="64"/>
          <bgColor indexed="65"/>
        </patternFill>
      </fill>
      <alignment horizontal="center" vertical="top" textRotation="0" wrapText="0" indent="0" justifyLastLine="0" shrinkToFit="0" readingOrder="0"/>
    </dxf>
    <dxf>
      <font>
        <b val="0"/>
        <i val="0"/>
        <strike val="0"/>
        <condense val="0"/>
        <extend val="0"/>
        <outline val="0"/>
        <shadow val="0"/>
        <u val="none"/>
        <vertAlign val="baseline"/>
        <sz val="14"/>
        <color theme="1"/>
        <name val="Calibri"/>
        <scheme val="minor"/>
      </font>
      <fill>
        <patternFill patternType="none">
          <bgColor auto="1"/>
        </patternFill>
      </fill>
      <alignment horizontal="center" vertical="top" textRotation="0" wrapText="0" indent="0" justifyLastLine="0" shrinkToFit="0" readingOrder="0"/>
    </dxf>
    <dxf>
      <font>
        <b val="0"/>
        <i val="0"/>
        <strike val="0"/>
        <condense val="0"/>
        <extend val="0"/>
        <outline val="0"/>
        <shadow val="0"/>
        <u val="none"/>
        <vertAlign val="baseline"/>
        <sz val="14"/>
        <color theme="1"/>
        <name val="Calibri"/>
        <scheme val="minor"/>
      </font>
      <numFmt numFmtId="0" formatCode="General"/>
      <fill>
        <patternFill patternType="none">
          <bgColor auto="1"/>
        </patternFill>
      </fill>
      <alignment horizontal="center" vertical="top" textRotation="0" wrapText="0" indent="0" justifyLastLine="0" shrinkToFit="0" readingOrder="0"/>
    </dxf>
    <dxf>
      <font>
        <b val="0"/>
        <i val="0"/>
        <strike val="0"/>
        <condense val="0"/>
        <extend val="0"/>
        <outline val="0"/>
        <shadow val="0"/>
        <u val="none"/>
        <vertAlign val="baseline"/>
        <sz val="14"/>
        <color theme="1"/>
        <name val="Calibri"/>
        <scheme val="minor"/>
      </font>
      <fill>
        <patternFill patternType="none">
          <bgColor auto="1"/>
        </patternFill>
      </fill>
      <alignment horizontal="center" vertical="top" textRotation="0" wrapText="0" indent="0" justifyLastLine="0" shrinkToFit="0" readingOrder="0"/>
    </dxf>
    <dxf>
      <fill>
        <patternFill patternType="none">
          <bgColor auto="1"/>
        </patternFill>
      </fill>
      <alignment horizontal="center" vertical="top" textRotation="0" indent="0" justifyLastLine="0" shrinkToFit="0" readingOrder="0"/>
      <border diagonalUp="0" diagonalDown="0" outline="0">
        <left style="thin">
          <color indexed="64"/>
        </left>
        <right/>
        <top/>
        <bottom/>
      </border>
    </dxf>
    <dxf>
      <fill>
        <patternFill patternType="none">
          <bgColor auto="1"/>
        </patternFill>
      </fill>
      <alignment vertical="top" indent="0" justifyLastLine="0" shrinkToFit="0" readingOrder="0"/>
    </dxf>
    <dxf>
      <font>
        <strike val="0"/>
        <outline val="0"/>
        <shadow val="0"/>
        <u val="none"/>
        <vertAlign val="baseline"/>
        <sz val="14"/>
        <color theme="0"/>
        <name val="Calibri"/>
        <scheme val="minor"/>
      </font>
      <numFmt numFmtId="30" formatCode="@"/>
      <fill>
        <patternFill patternType="solid">
          <fgColor indexed="64"/>
          <bgColor rgb="FF0070C0"/>
        </patternFill>
      </fill>
      <alignment horizontal="center" vertical="center" textRotation="0" wrapText="1" indent="0" justifyLastLine="0" shrinkToFit="0" readingOrder="0"/>
    </dxf>
    <dxf>
      <font>
        <strike val="0"/>
        <outline val="0"/>
        <shadow val="0"/>
        <u val="none"/>
        <vertAlign val="baseline"/>
        <color auto="1"/>
        <name val="Calibri"/>
        <scheme val="minor"/>
      </font>
      <numFmt numFmtId="30" formatCode="@"/>
      <fill>
        <patternFill patternType="none">
          <bgColor auto="1"/>
        </patternFill>
      </fill>
      <alignment horizontal="center" vertical="top" textRotation="0" wrapText="0" indent="0" justifyLastLine="0" shrinkToFit="0" readingOrder="0"/>
    </dxf>
    <dxf>
      <font>
        <strike val="0"/>
        <outline val="0"/>
        <shadow val="0"/>
        <u val="none"/>
        <vertAlign val="baseline"/>
        <sz val="11"/>
        <color rgb="FFFF0000"/>
        <name val="Calibri"/>
        <scheme val="minor"/>
      </font>
      <numFmt numFmtId="30" formatCode="@"/>
      <fill>
        <patternFill patternType="none">
          <bgColor auto="1"/>
        </patternFill>
      </fill>
      <alignment vertical="top" indent="0" justifyLastLine="0" shrinkToFit="0" readingOrder="0"/>
    </dxf>
    <dxf>
      <numFmt numFmtId="30" formatCode="@"/>
      <fill>
        <patternFill patternType="none">
          <bgColor auto="1"/>
        </patternFill>
      </fill>
      <alignment horizontal="center" vertical="top" textRotation="0" indent="0" justifyLastLine="0" shrinkToFit="0" readingOrder="0"/>
    </dxf>
    <dxf>
      <numFmt numFmtId="30" formatCode="@"/>
      <fill>
        <patternFill patternType="none">
          <bgColor auto="1"/>
        </patternFill>
      </fill>
      <alignment horizontal="center" vertical="top" textRotation="0" indent="0" justifyLastLine="0" shrinkToFit="0" readingOrder="0"/>
    </dxf>
    <dxf>
      <fill>
        <patternFill patternType="none">
          <bgColor auto="1"/>
        </patternFill>
      </fill>
      <alignment horizontal="center" vertical="top" textRotation="0" indent="0" justifyLastLine="0" shrinkToFit="0" readingOrder="0"/>
    </dxf>
    <dxf>
      <numFmt numFmtId="30" formatCode="@"/>
      <fill>
        <patternFill patternType="none">
          <bgColor auto="1"/>
        </patternFill>
      </fill>
      <alignment horizontal="center" vertical="top" textRotation="0" indent="0" justifyLastLine="0" shrinkToFit="0" readingOrder="0"/>
    </dxf>
    <dxf>
      <numFmt numFmtId="30" formatCode="@"/>
      <fill>
        <patternFill patternType="none">
          <bgColor auto="1"/>
        </patternFill>
      </fill>
      <alignment horizontal="center" vertical="top" textRotation="0" indent="0" justifyLastLine="0" shrinkToFit="0" readingOrder="0"/>
    </dxf>
    <dxf>
      <fill>
        <patternFill patternType="none">
          <bgColor auto="1"/>
        </patternFill>
      </fill>
      <alignment horizontal="center" vertical="top" textRotation="0" indent="0" justifyLastLine="0" shrinkToFit="0" readingOrder="0"/>
    </dxf>
    <dxf>
      <fill>
        <patternFill patternType="none">
          <bgColor auto="1"/>
        </patternFill>
      </fill>
      <alignment horizontal="center" vertical="top" textRotation="0" indent="0" justifyLastLine="0" shrinkToFit="0" readingOrder="0"/>
    </dxf>
    <dxf>
      <fill>
        <patternFill patternType="none">
          <fgColor indexed="64"/>
          <bgColor indexed="65"/>
        </patternFill>
      </fill>
      <alignment horizontal="center" vertical="top" textRotation="0" wrapText="0" indent="0" justifyLastLine="0" shrinkToFit="0" readingOrder="0"/>
    </dxf>
    <dxf>
      <font>
        <b val="0"/>
        <i val="0"/>
        <strike val="0"/>
        <condense val="0"/>
        <extend val="0"/>
        <outline val="0"/>
        <shadow val="0"/>
        <u val="none"/>
        <vertAlign val="baseline"/>
        <sz val="14"/>
        <color theme="1"/>
        <name val="Calibri"/>
        <scheme val="minor"/>
      </font>
      <fill>
        <patternFill patternType="none">
          <bgColor auto="1"/>
        </patternFill>
      </fill>
      <alignment horizontal="center" vertical="top" textRotation="0" wrapText="0" indent="0" justifyLastLine="0" shrinkToFit="0" readingOrder="0"/>
    </dxf>
    <dxf>
      <font>
        <b val="0"/>
        <i val="0"/>
        <strike val="0"/>
        <condense val="0"/>
        <extend val="0"/>
        <outline val="0"/>
        <shadow val="0"/>
        <u val="none"/>
        <vertAlign val="baseline"/>
        <sz val="14"/>
        <color theme="1"/>
        <name val="Calibri"/>
        <scheme val="minor"/>
      </font>
      <numFmt numFmtId="0" formatCode="General"/>
      <fill>
        <patternFill patternType="none">
          <bgColor auto="1"/>
        </patternFill>
      </fill>
      <alignment horizontal="center" vertical="top" textRotation="0" wrapText="0" indent="0" justifyLastLine="0" shrinkToFit="0" readingOrder="0"/>
    </dxf>
    <dxf>
      <font>
        <b val="0"/>
        <i val="0"/>
        <strike val="0"/>
        <condense val="0"/>
        <extend val="0"/>
        <outline val="0"/>
        <shadow val="0"/>
        <u val="none"/>
        <vertAlign val="baseline"/>
        <sz val="14"/>
        <color theme="1"/>
        <name val="Calibri"/>
        <scheme val="minor"/>
      </font>
      <fill>
        <patternFill patternType="none">
          <bgColor auto="1"/>
        </patternFill>
      </fill>
      <alignment horizontal="center" vertical="top" textRotation="0" wrapText="0" indent="0" justifyLastLine="0" shrinkToFit="0" readingOrder="0"/>
    </dxf>
    <dxf>
      <fill>
        <patternFill patternType="none">
          <bgColor auto="1"/>
        </patternFill>
      </fill>
      <alignment horizontal="center" vertical="top" textRotation="0" indent="0" justifyLastLine="0" shrinkToFit="0" readingOrder="0"/>
      <border diagonalUp="0" diagonalDown="0" outline="0">
        <left style="thin">
          <color indexed="64"/>
        </left>
        <right/>
        <top/>
        <bottom/>
      </border>
    </dxf>
    <dxf>
      <fill>
        <patternFill patternType="none">
          <bgColor auto="1"/>
        </patternFill>
      </fill>
      <alignment vertical="top" indent="0" justifyLastLine="0" shrinkToFit="0" readingOrder="0"/>
    </dxf>
    <dxf>
      <font>
        <strike val="0"/>
        <outline val="0"/>
        <shadow val="0"/>
        <u val="none"/>
        <vertAlign val="baseline"/>
        <sz val="14"/>
        <color theme="0"/>
        <name val="Calibri"/>
        <scheme val="minor"/>
      </font>
      <numFmt numFmtId="30" formatCode="@"/>
      <fill>
        <patternFill patternType="solid">
          <fgColor indexed="64"/>
          <bgColor rgb="FF0070C0"/>
        </patternFill>
      </fill>
      <alignment horizontal="center" vertical="center" textRotation="0" wrapText="1" indent="0" justifyLastLine="0" shrinkToFit="0" readingOrder="0"/>
    </dxf>
    <dxf>
      <font>
        <strike val="0"/>
        <outline val="0"/>
        <shadow val="0"/>
        <u val="none"/>
        <vertAlign val="baseline"/>
        <color auto="1"/>
        <name val="Calibri"/>
        <scheme val="minor"/>
      </font>
      <numFmt numFmtId="30" formatCode="@"/>
      <fill>
        <patternFill patternType="none">
          <bgColor auto="1"/>
        </patternFill>
      </fill>
      <alignment horizontal="center" vertical="top" textRotation="0" wrapText="0" indent="0" justifyLastLine="0" shrinkToFit="0" readingOrder="0"/>
    </dxf>
    <dxf>
      <font>
        <strike val="0"/>
        <outline val="0"/>
        <shadow val="0"/>
        <u val="none"/>
        <vertAlign val="baseline"/>
        <sz val="11"/>
        <color rgb="FFFF0000"/>
        <name val="Calibri"/>
        <scheme val="minor"/>
      </font>
      <numFmt numFmtId="30" formatCode="@"/>
      <fill>
        <patternFill patternType="none">
          <bgColor auto="1"/>
        </patternFill>
      </fill>
      <alignment vertical="top" indent="0" justifyLastLine="0" shrinkToFit="0" readingOrder="0"/>
    </dxf>
    <dxf>
      <numFmt numFmtId="30" formatCode="@"/>
      <fill>
        <patternFill patternType="none">
          <bgColor auto="1"/>
        </patternFill>
      </fill>
      <alignment horizontal="center" vertical="top" textRotation="0" indent="0" justifyLastLine="0" shrinkToFit="0" readingOrder="0"/>
    </dxf>
    <dxf>
      <numFmt numFmtId="30" formatCode="@"/>
      <fill>
        <patternFill patternType="none">
          <bgColor auto="1"/>
        </patternFill>
      </fill>
      <alignment horizontal="center" vertical="top" textRotation="0" indent="0" justifyLastLine="0" shrinkToFit="0" readingOrder="0"/>
    </dxf>
    <dxf>
      <fill>
        <patternFill patternType="none">
          <bgColor auto="1"/>
        </patternFill>
      </fill>
      <alignment horizontal="center" vertical="top" textRotation="0" indent="0" justifyLastLine="0" shrinkToFit="0" readingOrder="0"/>
    </dxf>
    <dxf>
      <numFmt numFmtId="30" formatCode="@"/>
      <fill>
        <patternFill patternType="none">
          <bgColor auto="1"/>
        </patternFill>
      </fill>
      <alignment horizontal="center" vertical="top" textRotation="0" indent="0" justifyLastLine="0" shrinkToFit="0" readingOrder="0"/>
    </dxf>
    <dxf>
      <numFmt numFmtId="30" formatCode="@"/>
      <fill>
        <patternFill patternType="none">
          <bgColor auto="1"/>
        </patternFill>
      </fill>
      <alignment horizontal="center" vertical="top" textRotation="0" indent="0" justifyLastLine="0" shrinkToFit="0" readingOrder="0"/>
    </dxf>
    <dxf>
      <fill>
        <patternFill patternType="none">
          <bgColor auto="1"/>
        </patternFill>
      </fill>
      <alignment horizontal="center" vertical="top" textRotation="0" indent="0" justifyLastLine="0" shrinkToFit="0" readingOrder="0"/>
    </dxf>
    <dxf>
      <fill>
        <patternFill patternType="none">
          <bgColor auto="1"/>
        </patternFill>
      </fill>
      <alignment horizontal="center" vertical="top" textRotation="0" indent="0" justifyLastLine="0" shrinkToFit="0" readingOrder="0"/>
    </dxf>
    <dxf>
      <fill>
        <patternFill patternType="none">
          <fgColor indexed="64"/>
          <bgColor indexed="65"/>
        </patternFill>
      </fill>
      <alignment horizontal="center" vertical="top" textRotation="0" wrapText="0" indent="0" justifyLastLine="0" shrinkToFit="0" readingOrder="0"/>
    </dxf>
    <dxf>
      <font>
        <b val="0"/>
        <i val="0"/>
        <strike val="0"/>
        <condense val="0"/>
        <extend val="0"/>
        <outline val="0"/>
        <shadow val="0"/>
        <u val="none"/>
        <vertAlign val="baseline"/>
        <sz val="14"/>
        <color theme="1"/>
        <name val="Calibri"/>
        <scheme val="minor"/>
      </font>
      <fill>
        <patternFill patternType="none">
          <bgColor auto="1"/>
        </patternFill>
      </fill>
      <alignment horizontal="center" vertical="top" textRotation="0" wrapText="0" indent="0" justifyLastLine="0" shrinkToFit="0" readingOrder="0"/>
    </dxf>
    <dxf>
      <font>
        <b val="0"/>
        <i val="0"/>
        <strike val="0"/>
        <condense val="0"/>
        <extend val="0"/>
        <outline val="0"/>
        <shadow val="0"/>
        <u val="none"/>
        <vertAlign val="baseline"/>
        <sz val="14"/>
        <color theme="1"/>
        <name val="Calibri"/>
        <scheme val="minor"/>
      </font>
      <numFmt numFmtId="0" formatCode="General"/>
      <fill>
        <patternFill patternType="none">
          <bgColor auto="1"/>
        </patternFill>
      </fill>
      <alignment horizontal="center" vertical="top" textRotation="0" wrapText="0" indent="0" justifyLastLine="0" shrinkToFit="0" readingOrder="0"/>
    </dxf>
    <dxf>
      <font>
        <b val="0"/>
        <i val="0"/>
        <strike val="0"/>
        <condense val="0"/>
        <extend val="0"/>
        <outline val="0"/>
        <shadow val="0"/>
        <u val="none"/>
        <vertAlign val="baseline"/>
        <sz val="14"/>
        <color theme="1"/>
        <name val="Calibri"/>
        <scheme val="minor"/>
      </font>
      <fill>
        <patternFill patternType="none">
          <bgColor auto="1"/>
        </patternFill>
      </fill>
      <alignment horizontal="center" vertical="top" textRotation="0" wrapText="0" indent="0" justifyLastLine="0" shrinkToFit="0" readingOrder="0"/>
    </dxf>
    <dxf>
      <fill>
        <patternFill patternType="none">
          <bgColor auto="1"/>
        </patternFill>
      </fill>
      <alignment horizontal="center" vertical="top" textRotation="0" indent="0" justifyLastLine="0" shrinkToFit="0" readingOrder="0"/>
      <border diagonalUp="0" diagonalDown="0" outline="0">
        <left style="thin">
          <color indexed="64"/>
        </left>
        <right/>
        <top/>
        <bottom/>
      </border>
    </dxf>
    <dxf>
      <fill>
        <patternFill patternType="none">
          <bgColor auto="1"/>
        </patternFill>
      </fill>
      <alignment vertical="top" indent="0" justifyLastLine="0" shrinkToFit="0" readingOrder="0"/>
    </dxf>
    <dxf>
      <font>
        <strike val="0"/>
        <outline val="0"/>
        <shadow val="0"/>
        <u val="none"/>
        <vertAlign val="baseline"/>
        <sz val="14"/>
        <color theme="0"/>
        <name val="Calibri"/>
        <scheme val="minor"/>
      </font>
      <numFmt numFmtId="30" formatCode="@"/>
      <fill>
        <patternFill patternType="solid">
          <fgColor indexed="64"/>
          <bgColor rgb="FF0070C0"/>
        </patternFill>
      </fill>
      <alignment horizontal="center" vertical="center" textRotation="0" wrapText="1" indent="0" justifyLastLine="0" shrinkToFit="0" readingOrder="0"/>
    </dxf>
    <dxf>
      <font>
        <strike val="0"/>
        <outline val="0"/>
        <shadow val="0"/>
        <u val="none"/>
        <vertAlign val="baseline"/>
        <color auto="1"/>
        <name val="Calibri"/>
        <scheme val="minor"/>
      </font>
      <numFmt numFmtId="30" formatCode="@"/>
      <fill>
        <patternFill patternType="none">
          <bgColor auto="1"/>
        </patternFill>
      </fill>
      <alignment horizontal="center" vertical="top" textRotation="0" wrapText="0" indent="0" justifyLastLine="0" shrinkToFit="0" readingOrder="0"/>
    </dxf>
    <dxf>
      <font>
        <strike val="0"/>
        <outline val="0"/>
        <shadow val="0"/>
        <u val="none"/>
        <vertAlign val="baseline"/>
        <sz val="11"/>
        <color rgb="FFFF0000"/>
        <name val="Calibri"/>
        <scheme val="minor"/>
      </font>
      <numFmt numFmtId="30" formatCode="@"/>
      <fill>
        <patternFill patternType="none">
          <bgColor auto="1"/>
        </patternFill>
      </fill>
      <alignment vertical="top" indent="0" justifyLastLine="0" shrinkToFit="0" readingOrder="0"/>
    </dxf>
    <dxf>
      <numFmt numFmtId="30" formatCode="@"/>
      <fill>
        <patternFill patternType="none">
          <bgColor auto="1"/>
        </patternFill>
      </fill>
      <alignment horizontal="center" vertical="top" textRotation="0" indent="0" justifyLastLine="0" shrinkToFit="0" readingOrder="0"/>
    </dxf>
    <dxf>
      <numFmt numFmtId="30" formatCode="@"/>
      <fill>
        <patternFill patternType="none">
          <bgColor auto="1"/>
        </patternFill>
      </fill>
      <alignment horizontal="center" vertical="top" textRotation="0" indent="0" justifyLastLine="0" shrinkToFit="0" readingOrder="0"/>
    </dxf>
    <dxf>
      <fill>
        <patternFill patternType="none">
          <bgColor auto="1"/>
        </patternFill>
      </fill>
      <alignment horizontal="center" vertical="top" textRotation="0" indent="0" justifyLastLine="0" shrinkToFit="0" readingOrder="0"/>
    </dxf>
    <dxf>
      <numFmt numFmtId="30" formatCode="@"/>
      <fill>
        <patternFill patternType="none">
          <bgColor auto="1"/>
        </patternFill>
      </fill>
      <alignment horizontal="center" vertical="top" textRotation="0" indent="0" justifyLastLine="0" shrinkToFit="0" readingOrder="0"/>
    </dxf>
    <dxf>
      <numFmt numFmtId="30" formatCode="@"/>
      <fill>
        <patternFill patternType="none">
          <bgColor auto="1"/>
        </patternFill>
      </fill>
      <alignment horizontal="center" vertical="top" textRotation="0" indent="0" justifyLastLine="0" shrinkToFit="0" readingOrder="0"/>
    </dxf>
    <dxf>
      <fill>
        <patternFill patternType="none">
          <bgColor auto="1"/>
        </patternFill>
      </fill>
      <alignment horizontal="center" vertical="top" textRotation="0" indent="0" justifyLastLine="0" shrinkToFit="0" readingOrder="0"/>
    </dxf>
    <dxf>
      <fill>
        <patternFill patternType="none">
          <bgColor auto="1"/>
        </patternFill>
      </fill>
      <alignment horizontal="center" vertical="top" textRotation="0" indent="0" justifyLastLine="0" shrinkToFit="0" readingOrder="0"/>
    </dxf>
    <dxf>
      <fill>
        <patternFill patternType="none">
          <fgColor indexed="64"/>
          <bgColor indexed="65"/>
        </patternFill>
      </fill>
      <alignment horizontal="center" vertical="top" textRotation="0" wrapText="0" indent="0" justifyLastLine="0" shrinkToFit="0" readingOrder="0"/>
    </dxf>
    <dxf>
      <font>
        <b val="0"/>
        <i val="0"/>
        <strike val="0"/>
        <condense val="0"/>
        <extend val="0"/>
        <outline val="0"/>
        <shadow val="0"/>
        <u val="none"/>
        <vertAlign val="baseline"/>
        <sz val="14"/>
        <color theme="1"/>
        <name val="Calibri"/>
        <scheme val="minor"/>
      </font>
      <fill>
        <patternFill patternType="none">
          <bgColor auto="1"/>
        </patternFill>
      </fill>
      <alignment horizontal="center" vertical="top" textRotation="0" wrapText="0" indent="0" justifyLastLine="0" shrinkToFit="0" readingOrder="0"/>
    </dxf>
    <dxf>
      <font>
        <b val="0"/>
        <i val="0"/>
        <strike val="0"/>
        <condense val="0"/>
        <extend val="0"/>
        <outline val="0"/>
        <shadow val="0"/>
        <u val="none"/>
        <vertAlign val="baseline"/>
        <sz val="14"/>
        <color theme="1"/>
        <name val="Calibri"/>
        <scheme val="minor"/>
      </font>
      <numFmt numFmtId="0" formatCode="General"/>
      <fill>
        <patternFill patternType="none">
          <bgColor auto="1"/>
        </patternFill>
      </fill>
      <alignment horizontal="center" vertical="top" textRotation="0" wrapText="0" indent="0" justifyLastLine="0" shrinkToFit="0" readingOrder="0"/>
    </dxf>
    <dxf>
      <font>
        <b val="0"/>
        <i val="0"/>
        <strike val="0"/>
        <condense val="0"/>
        <extend val="0"/>
        <outline val="0"/>
        <shadow val="0"/>
        <u val="none"/>
        <vertAlign val="baseline"/>
        <sz val="14"/>
        <color theme="1"/>
        <name val="Calibri"/>
        <scheme val="minor"/>
      </font>
      <fill>
        <patternFill patternType="none">
          <bgColor auto="1"/>
        </patternFill>
      </fill>
      <alignment horizontal="center" vertical="top" textRotation="0" wrapText="0" indent="0" justifyLastLine="0" shrinkToFit="0" readingOrder="0"/>
    </dxf>
    <dxf>
      <fill>
        <patternFill patternType="none">
          <bgColor auto="1"/>
        </patternFill>
      </fill>
      <alignment horizontal="center" vertical="top" textRotation="0" indent="0" justifyLastLine="0" shrinkToFit="0" readingOrder="0"/>
      <border diagonalUp="0" diagonalDown="0" outline="0">
        <left style="thin">
          <color indexed="64"/>
        </left>
        <right/>
        <top/>
        <bottom/>
      </border>
    </dxf>
    <dxf>
      <fill>
        <patternFill patternType="none">
          <bgColor auto="1"/>
        </patternFill>
      </fill>
      <alignment vertical="top" indent="0" justifyLastLine="0" shrinkToFit="0" readingOrder="0"/>
    </dxf>
    <dxf>
      <font>
        <strike val="0"/>
        <outline val="0"/>
        <shadow val="0"/>
        <u val="none"/>
        <vertAlign val="baseline"/>
        <sz val="14"/>
        <color theme="0"/>
        <name val="Calibri"/>
        <scheme val="minor"/>
      </font>
      <numFmt numFmtId="30" formatCode="@"/>
      <fill>
        <patternFill patternType="solid">
          <fgColor indexed="64"/>
          <bgColor rgb="FF0070C0"/>
        </patternFill>
      </fill>
      <alignment horizontal="center" vertical="center" textRotation="0" wrapText="1" indent="0" justifyLastLine="0" shrinkToFit="0" readingOrder="0"/>
    </dxf>
    <dxf>
      <font>
        <strike val="0"/>
        <outline val="0"/>
        <shadow val="0"/>
        <u val="none"/>
        <vertAlign val="baseline"/>
        <color auto="1"/>
        <name val="Calibri"/>
        <scheme val="minor"/>
      </font>
      <numFmt numFmtId="30" formatCode="@"/>
      <fill>
        <patternFill patternType="none">
          <bgColor auto="1"/>
        </patternFill>
      </fill>
      <alignment horizontal="center" vertical="top" textRotation="0" wrapText="0" indent="0" justifyLastLine="0" shrinkToFit="0" readingOrder="0"/>
    </dxf>
    <dxf>
      <font>
        <strike val="0"/>
        <outline val="0"/>
        <shadow val="0"/>
        <u val="none"/>
        <vertAlign val="baseline"/>
        <sz val="11"/>
        <color rgb="FFFF0000"/>
        <name val="Calibri"/>
        <scheme val="minor"/>
      </font>
      <numFmt numFmtId="30" formatCode="@"/>
      <fill>
        <patternFill patternType="none">
          <bgColor auto="1"/>
        </patternFill>
      </fill>
      <alignment vertical="top" indent="0" justifyLastLine="0" shrinkToFit="0" readingOrder="0"/>
    </dxf>
    <dxf>
      <numFmt numFmtId="30" formatCode="@"/>
      <fill>
        <patternFill patternType="none">
          <bgColor auto="1"/>
        </patternFill>
      </fill>
      <alignment horizontal="center" vertical="top" textRotation="0" indent="0" justifyLastLine="0" shrinkToFit="0" readingOrder="0"/>
    </dxf>
    <dxf>
      <numFmt numFmtId="30" formatCode="@"/>
      <fill>
        <patternFill patternType="none">
          <bgColor auto="1"/>
        </patternFill>
      </fill>
      <alignment horizontal="center" vertical="top" textRotation="0" indent="0" justifyLastLine="0" shrinkToFit="0" readingOrder="0"/>
    </dxf>
    <dxf>
      <fill>
        <patternFill patternType="none">
          <bgColor auto="1"/>
        </patternFill>
      </fill>
      <alignment horizontal="center" vertical="top" textRotation="0" indent="0" justifyLastLine="0" shrinkToFit="0" readingOrder="0"/>
    </dxf>
    <dxf>
      <numFmt numFmtId="30" formatCode="@"/>
      <fill>
        <patternFill patternType="none">
          <bgColor auto="1"/>
        </patternFill>
      </fill>
      <alignment horizontal="center" vertical="top" textRotation="0" indent="0" justifyLastLine="0" shrinkToFit="0" readingOrder="0"/>
    </dxf>
    <dxf>
      <numFmt numFmtId="30" formatCode="@"/>
      <fill>
        <patternFill patternType="none">
          <bgColor auto="1"/>
        </patternFill>
      </fill>
      <alignment horizontal="center" vertical="top" textRotation="0" indent="0" justifyLastLine="0" shrinkToFit="0" readingOrder="0"/>
    </dxf>
    <dxf>
      <fill>
        <patternFill patternType="none">
          <bgColor auto="1"/>
        </patternFill>
      </fill>
      <alignment horizontal="center" vertical="top" textRotation="0" indent="0" justifyLastLine="0" shrinkToFit="0" readingOrder="0"/>
    </dxf>
    <dxf>
      <fill>
        <patternFill patternType="none">
          <bgColor auto="1"/>
        </patternFill>
      </fill>
      <alignment horizontal="center" vertical="top" textRotation="0" indent="0" justifyLastLine="0" shrinkToFit="0" readingOrder="0"/>
    </dxf>
    <dxf>
      <fill>
        <patternFill patternType="none">
          <fgColor indexed="64"/>
          <bgColor indexed="65"/>
        </patternFill>
      </fill>
      <alignment horizontal="center" vertical="top" textRotation="0" wrapText="0" indent="0" justifyLastLine="0" shrinkToFit="0" readingOrder="0"/>
    </dxf>
    <dxf>
      <font>
        <b val="0"/>
        <i val="0"/>
        <strike val="0"/>
        <condense val="0"/>
        <extend val="0"/>
        <outline val="0"/>
        <shadow val="0"/>
        <u val="none"/>
        <vertAlign val="baseline"/>
        <sz val="14"/>
        <color theme="1"/>
        <name val="Calibri"/>
        <scheme val="minor"/>
      </font>
      <fill>
        <patternFill patternType="none">
          <bgColor auto="1"/>
        </patternFill>
      </fill>
      <alignment horizontal="center" vertical="top" textRotation="0" wrapText="0" indent="0" justifyLastLine="0" shrinkToFit="0" readingOrder="0"/>
    </dxf>
    <dxf>
      <font>
        <b val="0"/>
        <i val="0"/>
        <strike val="0"/>
        <condense val="0"/>
        <extend val="0"/>
        <outline val="0"/>
        <shadow val="0"/>
        <u val="none"/>
        <vertAlign val="baseline"/>
        <sz val="14"/>
        <color theme="1"/>
        <name val="Calibri"/>
        <scheme val="minor"/>
      </font>
      <numFmt numFmtId="0" formatCode="General"/>
      <fill>
        <patternFill patternType="none">
          <bgColor auto="1"/>
        </patternFill>
      </fill>
      <alignment horizontal="center" vertical="top" textRotation="0" wrapText="0" indent="0" justifyLastLine="0" shrinkToFit="0" readingOrder="0"/>
    </dxf>
    <dxf>
      <font>
        <b val="0"/>
        <i val="0"/>
        <strike val="0"/>
        <condense val="0"/>
        <extend val="0"/>
        <outline val="0"/>
        <shadow val="0"/>
        <u val="none"/>
        <vertAlign val="baseline"/>
        <sz val="14"/>
        <color theme="1"/>
        <name val="Calibri"/>
        <scheme val="minor"/>
      </font>
      <fill>
        <patternFill patternType="none">
          <bgColor auto="1"/>
        </patternFill>
      </fill>
      <alignment horizontal="center" vertical="top" textRotation="0" wrapText="0" indent="0" justifyLastLine="0" shrinkToFit="0" readingOrder="0"/>
    </dxf>
    <dxf>
      <fill>
        <patternFill patternType="none">
          <bgColor auto="1"/>
        </patternFill>
      </fill>
      <alignment horizontal="center" vertical="top" textRotation="0" indent="0" justifyLastLine="0" shrinkToFit="0" readingOrder="0"/>
      <border diagonalUp="0" diagonalDown="0" outline="0">
        <left style="thin">
          <color indexed="64"/>
        </left>
        <right/>
        <top/>
        <bottom/>
      </border>
    </dxf>
    <dxf>
      <fill>
        <patternFill patternType="none">
          <bgColor auto="1"/>
        </patternFill>
      </fill>
      <alignment vertical="top" indent="0" justifyLastLine="0" shrinkToFit="0" readingOrder="0"/>
    </dxf>
    <dxf>
      <font>
        <strike val="0"/>
        <outline val="0"/>
        <shadow val="0"/>
        <u val="none"/>
        <vertAlign val="baseline"/>
        <sz val="14"/>
        <color theme="0"/>
        <name val="Calibri"/>
        <scheme val="minor"/>
      </font>
      <numFmt numFmtId="30" formatCode="@"/>
      <fill>
        <patternFill patternType="solid">
          <fgColor indexed="64"/>
          <bgColor rgb="FF0070C0"/>
        </patternFill>
      </fill>
      <alignment horizontal="center" vertical="center" textRotation="0" wrapText="1" indent="0" justifyLastLine="0" shrinkToFit="0" readingOrder="0"/>
    </dxf>
    <dxf>
      <font>
        <strike val="0"/>
        <outline val="0"/>
        <shadow val="0"/>
        <u val="none"/>
        <vertAlign val="baseline"/>
        <color auto="1"/>
        <name val="Calibri"/>
        <scheme val="minor"/>
      </font>
      <numFmt numFmtId="30" formatCode="@"/>
      <fill>
        <patternFill patternType="none">
          <bgColor auto="1"/>
        </patternFill>
      </fill>
      <alignment horizontal="center" vertical="top" textRotation="0" wrapText="0" indent="0" justifyLastLine="0" shrinkToFit="0" readingOrder="0"/>
    </dxf>
    <dxf>
      <font>
        <strike val="0"/>
        <outline val="0"/>
        <shadow val="0"/>
        <u val="none"/>
        <vertAlign val="baseline"/>
        <sz val="11"/>
        <color rgb="FFFF0000"/>
        <name val="Calibri"/>
        <scheme val="minor"/>
      </font>
      <numFmt numFmtId="30" formatCode="@"/>
      <fill>
        <patternFill patternType="none">
          <bgColor auto="1"/>
        </patternFill>
      </fill>
      <alignment vertical="top" indent="0" justifyLastLine="0" shrinkToFit="0" readingOrder="0"/>
    </dxf>
    <dxf>
      <numFmt numFmtId="30" formatCode="@"/>
      <fill>
        <patternFill patternType="none">
          <bgColor auto="1"/>
        </patternFill>
      </fill>
      <alignment horizontal="center" vertical="top" textRotation="0" indent="0" justifyLastLine="0" shrinkToFit="0" readingOrder="0"/>
    </dxf>
    <dxf>
      <numFmt numFmtId="30" formatCode="@"/>
      <fill>
        <patternFill patternType="none">
          <bgColor auto="1"/>
        </patternFill>
      </fill>
      <alignment horizontal="center" vertical="top" textRotation="0" indent="0" justifyLastLine="0" shrinkToFit="0" readingOrder="0"/>
    </dxf>
    <dxf>
      <fill>
        <patternFill patternType="none">
          <bgColor auto="1"/>
        </patternFill>
      </fill>
      <alignment horizontal="center" vertical="top" textRotation="0" indent="0" justifyLastLine="0" shrinkToFit="0" readingOrder="0"/>
    </dxf>
    <dxf>
      <numFmt numFmtId="30" formatCode="@"/>
      <fill>
        <patternFill patternType="none">
          <bgColor auto="1"/>
        </patternFill>
      </fill>
      <alignment horizontal="center" vertical="top" textRotation="0" indent="0" justifyLastLine="0" shrinkToFit="0" readingOrder="0"/>
    </dxf>
    <dxf>
      <numFmt numFmtId="30" formatCode="@"/>
      <fill>
        <patternFill patternType="none">
          <bgColor auto="1"/>
        </patternFill>
      </fill>
      <alignment horizontal="center" vertical="top" textRotation="0" indent="0" justifyLastLine="0" shrinkToFit="0" readingOrder="0"/>
    </dxf>
    <dxf>
      <fill>
        <patternFill patternType="none">
          <bgColor auto="1"/>
        </patternFill>
      </fill>
      <alignment horizontal="center" vertical="top" textRotation="0" indent="0" justifyLastLine="0" shrinkToFit="0" readingOrder="0"/>
    </dxf>
    <dxf>
      <fill>
        <patternFill patternType="none">
          <bgColor auto="1"/>
        </patternFill>
      </fill>
      <alignment horizontal="center" vertical="top" textRotation="0" indent="0" justifyLastLine="0" shrinkToFit="0" readingOrder="0"/>
    </dxf>
    <dxf>
      <fill>
        <patternFill patternType="none">
          <fgColor indexed="64"/>
          <bgColor indexed="65"/>
        </patternFill>
      </fill>
      <alignment horizontal="center" vertical="top" textRotation="0" wrapText="0" indent="0" justifyLastLine="0" shrinkToFit="0" readingOrder="0"/>
    </dxf>
    <dxf>
      <font>
        <b val="0"/>
        <i val="0"/>
        <strike val="0"/>
        <condense val="0"/>
        <extend val="0"/>
        <outline val="0"/>
        <shadow val="0"/>
        <u val="none"/>
        <vertAlign val="baseline"/>
        <sz val="14"/>
        <color theme="1"/>
        <name val="Calibri"/>
        <scheme val="minor"/>
      </font>
      <fill>
        <patternFill patternType="none">
          <bgColor auto="1"/>
        </patternFill>
      </fill>
      <alignment horizontal="center" vertical="top" textRotation="0" wrapText="0" indent="0" justifyLastLine="0" shrinkToFit="0" readingOrder="0"/>
    </dxf>
    <dxf>
      <font>
        <b val="0"/>
        <i val="0"/>
        <strike val="0"/>
        <condense val="0"/>
        <extend val="0"/>
        <outline val="0"/>
        <shadow val="0"/>
        <u val="none"/>
        <vertAlign val="baseline"/>
        <sz val="14"/>
        <color theme="1"/>
        <name val="Calibri"/>
        <scheme val="minor"/>
      </font>
      <numFmt numFmtId="0" formatCode="General"/>
      <fill>
        <patternFill patternType="none">
          <bgColor auto="1"/>
        </patternFill>
      </fill>
      <alignment horizontal="center" vertical="top" textRotation="0" wrapText="0" indent="0" justifyLastLine="0" shrinkToFit="0" readingOrder="0"/>
    </dxf>
    <dxf>
      <font>
        <b val="0"/>
        <i val="0"/>
        <strike val="0"/>
        <condense val="0"/>
        <extend val="0"/>
        <outline val="0"/>
        <shadow val="0"/>
        <u val="none"/>
        <vertAlign val="baseline"/>
        <sz val="14"/>
        <color theme="1"/>
        <name val="Calibri"/>
        <scheme val="minor"/>
      </font>
      <fill>
        <patternFill patternType="none">
          <bgColor auto="1"/>
        </patternFill>
      </fill>
      <alignment horizontal="center" vertical="top" textRotation="0" wrapText="0" indent="0" justifyLastLine="0" shrinkToFit="0" readingOrder="0"/>
    </dxf>
    <dxf>
      <fill>
        <patternFill patternType="none">
          <bgColor auto="1"/>
        </patternFill>
      </fill>
      <alignment horizontal="center" vertical="top" textRotation="0" indent="0" justifyLastLine="0" shrinkToFit="0" readingOrder="0"/>
      <border diagonalUp="0" diagonalDown="0" outline="0">
        <left style="thin">
          <color indexed="64"/>
        </left>
        <right/>
        <top/>
        <bottom/>
      </border>
    </dxf>
    <dxf>
      <fill>
        <patternFill patternType="none">
          <bgColor auto="1"/>
        </patternFill>
      </fill>
      <alignment vertical="top" indent="0" justifyLastLine="0" shrinkToFit="0" readingOrder="0"/>
    </dxf>
    <dxf>
      <font>
        <strike val="0"/>
        <outline val="0"/>
        <shadow val="0"/>
        <u val="none"/>
        <vertAlign val="baseline"/>
        <sz val="14"/>
        <color theme="0"/>
        <name val="Calibri"/>
        <scheme val="minor"/>
      </font>
      <numFmt numFmtId="30" formatCode="@"/>
      <fill>
        <patternFill patternType="solid">
          <fgColor indexed="64"/>
          <bgColor rgb="FF0070C0"/>
        </patternFill>
      </fill>
      <alignment horizontal="center" vertical="center" textRotation="0" wrapText="1" indent="0" justifyLastLine="0" shrinkToFit="0" readingOrder="0"/>
    </dxf>
    <dxf>
      <font>
        <strike val="0"/>
        <outline val="0"/>
        <shadow val="0"/>
        <u val="none"/>
        <vertAlign val="baseline"/>
        <color auto="1"/>
        <name val="Calibri"/>
        <scheme val="minor"/>
      </font>
      <numFmt numFmtId="30" formatCode="@"/>
      <fill>
        <patternFill patternType="none">
          <bgColor auto="1"/>
        </patternFill>
      </fill>
      <alignment horizontal="center" vertical="top" textRotation="0" wrapText="0" indent="0" justifyLastLine="0" shrinkToFit="0" readingOrder="0"/>
    </dxf>
    <dxf>
      <font>
        <strike val="0"/>
        <outline val="0"/>
        <shadow val="0"/>
        <u val="none"/>
        <vertAlign val="baseline"/>
        <sz val="11"/>
        <color rgb="FFFF0000"/>
        <name val="Calibri"/>
        <scheme val="minor"/>
      </font>
      <numFmt numFmtId="30" formatCode="@"/>
      <fill>
        <patternFill patternType="none">
          <bgColor auto="1"/>
        </patternFill>
      </fill>
      <alignment vertical="top" indent="0" justifyLastLine="0" shrinkToFit="0" readingOrder="0"/>
    </dxf>
    <dxf>
      <numFmt numFmtId="30" formatCode="@"/>
      <fill>
        <patternFill patternType="none">
          <bgColor auto="1"/>
        </patternFill>
      </fill>
      <alignment horizontal="center" vertical="top" textRotation="0" indent="0" justifyLastLine="0" shrinkToFit="0" readingOrder="0"/>
    </dxf>
    <dxf>
      <numFmt numFmtId="30" formatCode="@"/>
      <fill>
        <patternFill patternType="none">
          <bgColor auto="1"/>
        </patternFill>
      </fill>
      <alignment horizontal="center" vertical="top" textRotation="0" indent="0" justifyLastLine="0" shrinkToFit="0" readingOrder="0"/>
    </dxf>
    <dxf>
      <fill>
        <patternFill patternType="none">
          <bgColor auto="1"/>
        </patternFill>
      </fill>
      <alignment horizontal="center" vertical="top" textRotation="0" indent="0" justifyLastLine="0" shrinkToFit="0" readingOrder="0"/>
    </dxf>
    <dxf>
      <numFmt numFmtId="30" formatCode="@"/>
      <fill>
        <patternFill patternType="none">
          <bgColor auto="1"/>
        </patternFill>
      </fill>
      <alignment horizontal="center" vertical="top" textRotation="0" indent="0" justifyLastLine="0" shrinkToFit="0" readingOrder="0"/>
    </dxf>
    <dxf>
      <numFmt numFmtId="30" formatCode="@"/>
      <fill>
        <patternFill patternType="none">
          <bgColor auto="1"/>
        </patternFill>
      </fill>
      <alignment horizontal="center" vertical="top" textRotation="0" indent="0" justifyLastLine="0" shrinkToFit="0" readingOrder="0"/>
    </dxf>
    <dxf>
      <fill>
        <patternFill patternType="none">
          <bgColor auto="1"/>
        </patternFill>
      </fill>
      <alignment horizontal="center" vertical="top" textRotation="0" indent="0" justifyLastLine="0" shrinkToFit="0" readingOrder="0"/>
    </dxf>
    <dxf>
      <fill>
        <patternFill patternType="none">
          <bgColor auto="1"/>
        </patternFill>
      </fill>
      <alignment horizontal="center" vertical="top" textRotation="0" indent="0" justifyLastLine="0" shrinkToFit="0" readingOrder="0"/>
    </dxf>
    <dxf>
      <fill>
        <patternFill patternType="none">
          <fgColor indexed="64"/>
          <bgColor indexed="65"/>
        </patternFill>
      </fill>
      <alignment horizontal="center" vertical="top" textRotation="0" wrapText="0" indent="0" justifyLastLine="0" shrinkToFit="0" readingOrder="0"/>
    </dxf>
    <dxf>
      <font>
        <b val="0"/>
        <i val="0"/>
        <strike val="0"/>
        <condense val="0"/>
        <extend val="0"/>
        <outline val="0"/>
        <shadow val="0"/>
        <u val="none"/>
        <vertAlign val="baseline"/>
        <sz val="14"/>
        <color theme="1"/>
        <name val="Calibri"/>
        <scheme val="minor"/>
      </font>
      <fill>
        <patternFill patternType="none">
          <bgColor auto="1"/>
        </patternFill>
      </fill>
      <alignment horizontal="center" vertical="top" textRotation="0" wrapText="0" indent="0" justifyLastLine="0" shrinkToFit="0" readingOrder="0"/>
    </dxf>
    <dxf>
      <font>
        <b val="0"/>
        <i val="0"/>
        <strike val="0"/>
        <condense val="0"/>
        <extend val="0"/>
        <outline val="0"/>
        <shadow val="0"/>
        <u val="none"/>
        <vertAlign val="baseline"/>
        <sz val="14"/>
        <color theme="1"/>
        <name val="Calibri"/>
        <scheme val="minor"/>
      </font>
      <numFmt numFmtId="0" formatCode="General"/>
      <fill>
        <patternFill patternType="none">
          <bgColor auto="1"/>
        </patternFill>
      </fill>
      <alignment horizontal="center" vertical="top" textRotation="0" wrapText="0" indent="0" justifyLastLine="0" shrinkToFit="0" readingOrder="0"/>
    </dxf>
    <dxf>
      <font>
        <b val="0"/>
        <i val="0"/>
        <strike val="0"/>
        <condense val="0"/>
        <extend val="0"/>
        <outline val="0"/>
        <shadow val="0"/>
        <u val="none"/>
        <vertAlign val="baseline"/>
        <sz val="14"/>
        <color theme="1"/>
        <name val="Calibri"/>
        <scheme val="minor"/>
      </font>
      <fill>
        <patternFill patternType="none">
          <bgColor auto="1"/>
        </patternFill>
      </fill>
      <alignment horizontal="center" vertical="top" textRotation="0" wrapText="0" indent="0" justifyLastLine="0" shrinkToFit="0" readingOrder="0"/>
    </dxf>
    <dxf>
      <fill>
        <patternFill patternType="none">
          <bgColor auto="1"/>
        </patternFill>
      </fill>
      <alignment horizontal="center" vertical="top" textRotation="0" indent="0" justifyLastLine="0" shrinkToFit="0" readingOrder="0"/>
      <border diagonalUp="0" diagonalDown="0" outline="0">
        <left style="thin">
          <color indexed="64"/>
        </left>
        <right/>
        <top/>
        <bottom/>
      </border>
    </dxf>
    <dxf>
      <fill>
        <patternFill patternType="none">
          <bgColor auto="1"/>
        </patternFill>
      </fill>
      <alignment vertical="top" indent="0" justifyLastLine="0" shrinkToFit="0" readingOrder="0"/>
    </dxf>
    <dxf>
      <font>
        <strike val="0"/>
        <outline val="0"/>
        <shadow val="0"/>
        <u val="none"/>
        <vertAlign val="baseline"/>
        <sz val="14"/>
        <color theme="0"/>
        <name val="Calibri"/>
        <scheme val="minor"/>
      </font>
      <numFmt numFmtId="30" formatCode="@"/>
      <fill>
        <patternFill patternType="solid">
          <fgColor indexed="64"/>
          <bgColor rgb="FF0070C0"/>
        </patternFill>
      </fill>
      <alignment horizontal="center" vertical="center" textRotation="0" wrapText="1" indent="0" justifyLastLine="0" shrinkToFit="0" readingOrder="0"/>
    </dxf>
    <dxf>
      <font>
        <strike val="0"/>
        <outline val="0"/>
        <shadow val="0"/>
        <u val="none"/>
        <vertAlign val="baseline"/>
        <color auto="1"/>
        <name val="Calibri"/>
        <scheme val="minor"/>
      </font>
      <numFmt numFmtId="30" formatCode="@"/>
      <fill>
        <patternFill patternType="none">
          <bgColor auto="1"/>
        </patternFill>
      </fill>
      <alignment horizontal="center" vertical="top" textRotation="0" wrapText="0" indent="0" justifyLastLine="0" shrinkToFit="0" readingOrder="0"/>
    </dxf>
    <dxf>
      <font>
        <strike val="0"/>
        <outline val="0"/>
        <shadow val="0"/>
        <u val="none"/>
        <vertAlign val="baseline"/>
        <sz val="11"/>
        <color rgb="FFFF0000"/>
        <name val="Calibri"/>
        <scheme val="minor"/>
      </font>
      <numFmt numFmtId="30" formatCode="@"/>
      <fill>
        <patternFill patternType="none">
          <bgColor auto="1"/>
        </patternFill>
      </fill>
      <alignment vertical="top" indent="0" justifyLastLine="0" shrinkToFit="0" readingOrder="0"/>
    </dxf>
    <dxf>
      <numFmt numFmtId="30" formatCode="@"/>
      <fill>
        <patternFill patternType="none">
          <bgColor auto="1"/>
        </patternFill>
      </fill>
      <alignment horizontal="center" vertical="top" textRotation="0" indent="0" justifyLastLine="0" shrinkToFit="0" readingOrder="0"/>
    </dxf>
    <dxf>
      <numFmt numFmtId="30" formatCode="@"/>
      <fill>
        <patternFill patternType="none">
          <bgColor auto="1"/>
        </patternFill>
      </fill>
      <alignment horizontal="center" vertical="top" textRotation="0" indent="0" justifyLastLine="0" shrinkToFit="0" readingOrder="0"/>
    </dxf>
    <dxf>
      <fill>
        <patternFill patternType="none">
          <bgColor auto="1"/>
        </patternFill>
      </fill>
      <alignment horizontal="center" vertical="top" textRotation="0" indent="0" justifyLastLine="0" shrinkToFit="0" readingOrder="0"/>
    </dxf>
    <dxf>
      <numFmt numFmtId="30" formatCode="@"/>
      <fill>
        <patternFill patternType="none">
          <bgColor auto="1"/>
        </patternFill>
      </fill>
      <alignment horizontal="center" vertical="top" textRotation="0" indent="0" justifyLastLine="0" shrinkToFit="0" readingOrder="0"/>
    </dxf>
    <dxf>
      <numFmt numFmtId="30" formatCode="@"/>
      <fill>
        <patternFill patternType="none">
          <bgColor auto="1"/>
        </patternFill>
      </fill>
      <alignment horizontal="center" vertical="top" textRotation="0" indent="0" justifyLastLine="0" shrinkToFit="0" readingOrder="0"/>
    </dxf>
    <dxf>
      <fill>
        <patternFill patternType="none">
          <bgColor auto="1"/>
        </patternFill>
      </fill>
      <alignment horizontal="center" vertical="top" textRotation="0" indent="0" justifyLastLine="0" shrinkToFit="0" readingOrder="0"/>
    </dxf>
    <dxf>
      <fill>
        <patternFill patternType="none">
          <bgColor auto="1"/>
        </patternFill>
      </fill>
      <alignment horizontal="center" vertical="top" textRotation="0" indent="0" justifyLastLine="0" shrinkToFit="0" readingOrder="0"/>
    </dxf>
    <dxf>
      <fill>
        <patternFill patternType="none">
          <fgColor indexed="64"/>
          <bgColor indexed="65"/>
        </patternFill>
      </fill>
      <alignment horizontal="center" vertical="top" textRotation="0" wrapText="0" indent="0" justifyLastLine="0" shrinkToFit="0" readingOrder="0"/>
    </dxf>
    <dxf>
      <font>
        <b val="0"/>
        <i val="0"/>
        <strike val="0"/>
        <condense val="0"/>
        <extend val="0"/>
        <outline val="0"/>
        <shadow val="0"/>
        <u val="none"/>
        <vertAlign val="baseline"/>
        <sz val="14"/>
        <color theme="1"/>
        <name val="Calibri"/>
        <scheme val="minor"/>
      </font>
      <fill>
        <patternFill patternType="none">
          <bgColor auto="1"/>
        </patternFill>
      </fill>
      <alignment horizontal="center" vertical="top" textRotation="0" wrapText="0" indent="0" justifyLastLine="0" shrinkToFit="0" readingOrder="0"/>
    </dxf>
    <dxf>
      <font>
        <b val="0"/>
        <i val="0"/>
        <strike val="0"/>
        <condense val="0"/>
        <extend val="0"/>
        <outline val="0"/>
        <shadow val="0"/>
        <u val="none"/>
        <vertAlign val="baseline"/>
        <sz val="14"/>
        <color theme="1"/>
        <name val="Calibri"/>
        <scheme val="minor"/>
      </font>
      <numFmt numFmtId="0" formatCode="General"/>
      <fill>
        <patternFill patternType="none">
          <bgColor auto="1"/>
        </patternFill>
      </fill>
      <alignment horizontal="center" vertical="top" textRotation="0" wrapText="0" indent="0" justifyLastLine="0" shrinkToFit="0" readingOrder="0"/>
    </dxf>
    <dxf>
      <font>
        <b val="0"/>
        <i val="0"/>
        <strike val="0"/>
        <condense val="0"/>
        <extend val="0"/>
        <outline val="0"/>
        <shadow val="0"/>
        <u val="none"/>
        <vertAlign val="baseline"/>
        <sz val="14"/>
        <color theme="1"/>
        <name val="Calibri"/>
        <scheme val="minor"/>
      </font>
      <fill>
        <patternFill patternType="none">
          <bgColor auto="1"/>
        </patternFill>
      </fill>
      <alignment horizontal="center" vertical="top" textRotation="0" wrapText="0" indent="0" justifyLastLine="0" shrinkToFit="0" readingOrder="0"/>
    </dxf>
    <dxf>
      <fill>
        <patternFill patternType="none">
          <bgColor auto="1"/>
        </patternFill>
      </fill>
      <alignment horizontal="center" vertical="top" textRotation="0" indent="0" justifyLastLine="0" shrinkToFit="0" readingOrder="0"/>
      <border diagonalUp="0" diagonalDown="0" outline="0">
        <left style="thin">
          <color indexed="64"/>
        </left>
        <right/>
        <top/>
        <bottom/>
      </border>
    </dxf>
    <dxf>
      <fill>
        <patternFill patternType="none">
          <bgColor auto="1"/>
        </patternFill>
      </fill>
      <alignment vertical="top" indent="0" justifyLastLine="0" shrinkToFit="0" readingOrder="0"/>
    </dxf>
    <dxf>
      <font>
        <strike val="0"/>
        <outline val="0"/>
        <shadow val="0"/>
        <u val="none"/>
        <vertAlign val="baseline"/>
        <sz val="14"/>
        <color theme="0"/>
        <name val="Calibri"/>
        <scheme val="minor"/>
      </font>
      <numFmt numFmtId="30" formatCode="@"/>
      <fill>
        <patternFill patternType="solid">
          <fgColor indexed="64"/>
          <bgColor rgb="FF0070C0"/>
        </patternFill>
      </fill>
      <alignment horizontal="center" vertical="center" textRotation="0" wrapText="1" indent="0" justifyLastLine="0" shrinkToFit="0" readingOrder="0"/>
    </dxf>
    <dxf>
      <font>
        <strike val="0"/>
        <outline val="0"/>
        <shadow val="0"/>
        <u val="none"/>
        <vertAlign val="baseline"/>
        <color auto="1"/>
        <name val="Calibri"/>
        <scheme val="minor"/>
      </font>
      <numFmt numFmtId="30" formatCode="@"/>
      <fill>
        <patternFill patternType="none">
          <bgColor auto="1"/>
        </patternFill>
      </fill>
      <alignment horizontal="center" vertical="top" textRotation="0" wrapText="0" indent="0" justifyLastLine="0" shrinkToFit="0" readingOrder="0"/>
    </dxf>
    <dxf>
      <font>
        <strike val="0"/>
        <outline val="0"/>
        <shadow val="0"/>
        <u val="none"/>
        <vertAlign val="baseline"/>
        <sz val="11"/>
        <color rgb="FFFF0000"/>
        <name val="Calibri"/>
        <scheme val="minor"/>
      </font>
      <numFmt numFmtId="30" formatCode="@"/>
      <fill>
        <patternFill patternType="none">
          <bgColor auto="1"/>
        </patternFill>
      </fill>
      <alignment vertical="top" indent="0" justifyLastLine="0" shrinkToFit="0" readingOrder="0"/>
    </dxf>
    <dxf>
      <numFmt numFmtId="30" formatCode="@"/>
      <fill>
        <patternFill patternType="none">
          <bgColor auto="1"/>
        </patternFill>
      </fill>
      <alignment horizontal="center" vertical="top" textRotation="0" indent="0" justifyLastLine="0" shrinkToFit="0" readingOrder="0"/>
    </dxf>
    <dxf>
      <numFmt numFmtId="30" formatCode="@"/>
      <fill>
        <patternFill patternType="none">
          <bgColor auto="1"/>
        </patternFill>
      </fill>
      <alignment horizontal="center" vertical="top" textRotation="0" indent="0" justifyLastLine="0" shrinkToFit="0" readingOrder="0"/>
    </dxf>
    <dxf>
      <fill>
        <patternFill patternType="none">
          <bgColor auto="1"/>
        </patternFill>
      </fill>
      <alignment horizontal="center" vertical="top" textRotation="0" indent="0" justifyLastLine="0" shrinkToFit="0" readingOrder="0"/>
    </dxf>
    <dxf>
      <numFmt numFmtId="30" formatCode="@"/>
      <fill>
        <patternFill patternType="none">
          <bgColor auto="1"/>
        </patternFill>
      </fill>
      <alignment horizontal="center" vertical="top" textRotation="0" indent="0" justifyLastLine="0" shrinkToFit="0" readingOrder="0"/>
    </dxf>
    <dxf>
      <numFmt numFmtId="30" formatCode="@"/>
      <fill>
        <patternFill patternType="none">
          <bgColor auto="1"/>
        </patternFill>
      </fill>
      <alignment horizontal="center" vertical="top" textRotation="0" indent="0" justifyLastLine="0" shrinkToFit="0" readingOrder="0"/>
    </dxf>
    <dxf>
      <fill>
        <patternFill patternType="none">
          <bgColor auto="1"/>
        </patternFill>
      </fill>
      <alignment horizontal="center" vertical="top" textRotation="0" indent="0" justifyLastLine="0" shrinkToFit="0" readingOrder="0"/>
    </dxf>
    <dxf>
      <fill>
        <patternFill patternType="none">
          <bgColor auto="1"/>
        </patternFill>
      </fill>
      <alignment horizontal="center" vertical="top" textRotation="0" indent="0" justifyLastLine="0" shrinkToFit="0" readingOrder="0"/>
    </dxf>
    <dxf>
      <fill>
        <patternFill patternType="none">
          <fgColor indexed="64"/>
          <bgColor indexed="65"/>
        </patternFill>
      </fill>
      <alignment horizontal="center" vertical="top" textRotation="0" wrapText="0" indent="0" justifyLastLine="0" shrinkToFit="0" readingOrder="0"/>
    </dxf>
    <dxf>
      <font>
        <b val="0"/>
        <i val="0"/>
        <strike val="0"/>
        <condense val="0"/>
        <extend val="0"/>
        <outline val="0"/>
        <shadow val="0"/>
        <u val="none"/>
        <vertAlign val="baseline"/>
        <sz val="14"/>
        <color theme="1"/>
        <name val="Calibri"/>
        <scheme val="minor"/>
      </font>
      <fill>
        <patternFill patternType="none">
          <bgColor auto="1"/>
        </patternFill>
      </fill>
      <alignment horizontal="center" vertical="top" textRotation="0" wrapText="0" indent="0" justifyLastLine="0" shrinkToFit="0" readingOrder="0"/>
    </dxf>
    <dxf>
      <font>
        <b val="0"/>
        <i val="0"/>
        <strike val="0"/>
        <condense val="0"/>
        <extend val="0"/>
        <outline val="0"/>
        <shadow val="0"/>
        <u val="none"/>
        <vertAlign val="baseline"/>
        <sz val="14"/>
        <color theme="1"/>
        <name val="Calibri"/>
        <scheme val="minor"/>
      </font>
      <numFmt numFmtId="0" formatCode="General"/>
      <fill>
        <patternFill patternType="none">
          <bgColor auto="1"/>
        </patternFill>
      </fill>
      <alignment horizontal="center" vertical="top" textRotation="0" wrapText="0" indent="0" justifyLastLine="0" shrinkToFit="0" readingOrder="0"/>
    </dxf>
    <dxf>
      <font>
        <b val="0"/>
        <i val="0"/>
        <strike val="0"/>
        <condense val="0"/>
        <extend val="0"/>
        <outline val="0"/>
        <shadow val="0"/>
        <u val="none"/>
        <vertAlign val="baseline"/>
        <sz val="14"/>
        <color theme="1"/>
        <name val="Calibri"/>
        <scheme val="minor"/>
      </font>
      <fill>
        <patternFill patternType="none">
          <bgColor auto="1"/>
        </patternFill>
      </fill>
      <alignment horizontal="center" vertical="top" textRotation="0" wrapText="0" indent="0" justifyLastLine="0" shrinkToFit="0" readingOrder="0"/>
    </dxf>
    <dxf>
      <fill>
        <patternFill patternType="none">
          <bgColor auto="1"/>
        </patternFill>
      </fill>
      <alignment horizontal="center" vertical="top" textRotation="0" indent="0" justifyLastLine="0" shrinkToFit="0" readingOrder="0"/>
      <border diagonalUp="0" diagonalDown="0" outline="0">
        <left style="thin">
          <color indexed="64"/>
        </left>
        <right/>
        <top/>
        <bottom/>
      </border>
    </dxf>
    <dxf>
      <fill>
        <patternFill patternType="none">
          <bgColor auto="1"/>
        </patternFill>
      </fill>
      <alignment vertical="top" indent="0" justifyLastLine="0" shrinkToFit="0" readingOrder="0"/>
    </dxf>
    <dxf>
      <font>
        <strike val="0"/>
        <outline val="0"/>
        <shadow val="0"/>
        <u val="none"/>
        <vertAlign val="baseline"/>
        <sz val="14"/>
        <color theme="0"/>
        <name val="Calibri"/>
        <scheme val="minor"/>
      </font>
      <numFmt numFmtId="30" formatCode="@"/>
      <fill>
        <patternFill patternType="solid">
          <fgColor indexed="64"/>
          <bgColor rgb="FF0070C0"/>
        </patternFill>
      </fill>
      <alignment horizontal="center" vertical="center" textRotation="0" wrapText="1" indent="0" justifyLastLine="0" shrinkToFit="0" readingOrder="0"/>
    </dxf>
    <dxf>
      <font>
        <strike val="0"/>
        <outline val="0"/>
        <shadow val="0"/>
        <u val="none"/>
        <vertAlign val="baseline"/>
        <color auto="1"/>
        <name val="Calibri"/>
        <scheme val="minor"/>
      </font>
      <numFmt numFmtId="30" formatCode="@"/>
      <fill>
        <patternFill patternType="none">
          <bgColor auto="1"/>
        </patternFill>
      </fill>
      <alignment horizontal="center" vertical="top" textRotation="0" wrapText="0" indent="0" justifyLastLine="0" shrinkToFit="0" readingOrder="0"/>
    </dxf>
    <dxf>
      <font>
        <strike val="0"/>
        <outline val="0"/>
        <shadow val="0"/>
        <u val="none"/>
        <vertAlign val="baseline"/>
        <sz val="11"/>
        <color rgb="FFFF0000"/>
        <name val="Calibri"/>
        <scheme val="minor"/>
      </font>
      <numFmt numFmtId="30" formatCode="@"/>
      <fill>
        <patternFill patternType="none">
          <bgColor auto="1"/>
        </patternFill>
      </fill>
      <alignment vertical="top" indent="0" justifyLastLine="0" shrinkToFit="0" readingOrder="0"/>
    </dxf>
    <dxf>
      <numFmt numFmtId="30" formatCode="@"/>
      <fill>
        <patternFill patternType="none">
          <bgColor auto="1"/>
        </patternFill>
      </fill>
      <alignment horizontal="center" vertical="top" textRotation="0" indent="0" justifyLastLine="0" shrinkToFit="0" readingOrder="0"/>
    </dxf>
    <dxf>
      <numFmt numFmtId="30" formatCode="@"/>
      <fill>
        <patternFill patternType="none">
          <bgColor auto="1"/>
        </patternFill>
      </fill>
      <alignment horizontal="center" vertical="top" textRotation="0" indent="0" justifyLastLine="0" shrinkToFit="0" readingOrder="0"/>
    </dxf>
    <dxf>
      <fill>
        <patternFill patternType="none">
          <bgColor auto="1"/>
        </patternFill>
      </fill>
      <alignment horizontal="center" vertical="top" textRotation="0" indent="0" justifyLastLine="0" shrinkToFit="0" readingOrder="0"/>
    </dxf>
    <dxf>
      <numFmt numFmtId="30" formatCode="@"/>
      <fill>
        <patternFill patternType="none">
          <bgColor auto="1"/>
        </patternFill>
      </fill>
      <alignment horizontal="center" vertical="top" textRotation="0" indent="0" justifyLastLine="0" shrinkToFit="0" readingOrder="0"/>
    </dxf>
    <dxf>
      <numFmt numFmtId="30" formatCode="@"/>
      <fill>
        <patternFill patternType="none">
          <bgColor auto="1"/>
        </patternFill>
      </fill>
      <alignment horizontal="center" vertical="top" textRotation="0" indent="0" justifyLastLine="0" shrinkToFit="0" readingOrder="0"/>
    </dxf>
    <dxf>
      <fill>
        <patternFill patternType="none">
          <bgColor auto="1"/>
        </patternFill>
      </fill>
      <alignment horizontal="center" vertical="top" textRotation="0" indent="0" justifyLastLine="0" shrinkToFit="0" readingOrder="0"/>
    </dxf>
    <dxf>
      <fill>
        <patternFill patternType="none">
          <bgColor auto="1"/>
        </patternFill>
      </fill>
      <alignment horizontal="center" vertical="top" textRotation="0" indent="0" justifyLastLine="0" shrinkToFit="0" readingOrder="0"/>
    </dxf>
    <dxf>
      <fill>
        <patternFill patternType="none">
          <fgColor indexed="64"/>
          <bgColor indexed="65"/>
        </patternFill>
      </fill>
      <alignment horizontal="center" vertical="top" textRotation="0" wrapText="0" indent="0" justifyLastLine="0" shrinkToFit="0" readingOrder="0"/>
    </dxf>
    <dxf>
      <font>
        <b val="0"/>
        <i val="0"/>
        <strike val="0"/>
        <condense val="0"/>
        <extend val="0"/>
        <outline val="0"/>
        <shadow val="0"/>
        <u val="none"/>
        <vertAlign val="baseline"/>
        <sz val="14"/>
        <color theme="1"/>
        <name val="Calibri"/>
        <scheme val="minor"/>
      </font>
      <fill>
        <patternFill patternType="none">
          <bgColor auto="1"/>
        </patternFill>
      </fill>
      <alignment horizontal="center" vertical="top" textRotation="0" wrapText="0" indent="0" justifyLastLine="0" shrinkToFit="0" readingOrder="0"/>
    </dxf>
    <dxf>
      <font>
        <b val="0"/>
        <i val="0"/>
        <strike val="0"/>
        <condense val="0"/>
        <extend val="0"/>
        <outline val="0"/>
        <shadow val="0"/>
        <u val="none"/>
        <vertAlign val="baseline"/>
        <sz val="14"/>
        <color theme="1"/>
        <name val="Calibri"/>
        <scheme val="minor"/>
      </font>
      <numFmt numFmtId="0" formatCode="General"/>
      <fill>
        <patternFill patternType="none">
          <bgColor auto="1"/>
        </patternFill>
      </fill>
      <alignment horizontal="center" vertical="top" textRotation="0" wrapText="0" indent="0" justifyLastLine="0" shrinkToFit="0" readingOrder="0"/>
    </dxf>
    <dxf>
      <font>
        <b val="0"/>
        <i val="0"/>
        <strike val="0"/>
        <condense val="0"/>
        <extend val="0"/>
        <outline val="0"/>
        <shadow val="0"/>
        <u val="none"/>
        <vertAlign val="baseline"/>
        <sz val="14"/>
        <color theme="1"/>
        <name val="Calibri"/>
        <scheme val="minor"/>
      </font>
      <fill>
        <patternFill patternType="none">
          <bgColor auto="1"/>
        </patternFill>
      </fill>
      <alignment horizontal="center" vertical="top" textRotation="0" wrapText="0" indent="0" justifyLastLine="0" shrinkToFit="0" readingOrder="0"/>
    </dxf>
    <dxf>
      <fill>
        <patternFill patternType="none">
          <bgColor auto="1"/>
        </patternFill>
      </fill>
      <alignment horizontal="center" vertical="top" textRotation="0" indent="0" justifyLastLine="0" shrinkToFit="0" readingOrder="0"/>
      <border diagonalUp="0" diagonalDown="0" outline="0">
        <left style="thin">
          <color indexed="64"/>
        </left>
        <right/>
        <top/>
        <bottom/>
      </border>
    </dxf>
    <dxf>
      <fill>
        <patternFill patternType="none">
          <bgColor auto="1"/>
        </patternFill>
      </fill>
      <alignment vertical="top" indent="0" justifyLastLine="0" shrinkToFit="0" readingOrder="0"/>
    </dxf>
    <dxf>
      <font>
        <strike val="0"/>
        <outline val="0"/>
        <shadow val="0"/>
        <u val="none"/>
        <vertAlign val="baseline"/>
        <sz val="14"/>
        <color theme="0"/>
        <name val="Calibri"/>
        <scheme val="minor"/>
      </font>
      <numFmt numFmtId="30" formatCode="@"/>
      <fill>
        <patternFill patternType="solid">
          <fgColor indexed="64"/>
          <bgColor rgb="FF0070C0"/>
        </patternFill>
      </fill>
      <alignment horizontal="center" vertical="center" textRotation="0" wrapText="1" indent="0" justifyLastLine="0" shrinkToFit="0" readingOrder="0"/>
    </dxf>
    <dxf>
      <font>
        <strike val="0"/>
        <outline val="0"/>
        <shadow val="0"/>
        <u val="none"/>
        <vertAlign val="baseline"/>
        <color auto="1"/>
        <name val="Calibri"/>
        <scheme val="minor"/>
      </font>
      <numFmt numFmtId="30" formatCode="@"/>
      <fill>
        <patternFill patternType="none">
          <bgColor auto="1"/>
        </patternFill>
      </fill>
      <alignment horizontal="center" vertical="top" textRotation="0" wrapText="0" indent="0" justifyLastLine="0" shrinkToFit="0" readingOrder="0"/>
    </dxf>
    <dxf>
      <font>
        <strike val="0"/>
        <outline val="0"/>
        <shadow val="0"/>
        <u val="none"/>
        <vertAlign val="baseline"/>
        <sz val="11"/>
        <color rgb="FFFF0000"/>
        <name val="Calibri"/>
        <scheme val="minor"/>
      </font>
      <numFmt numFmtId="30" formatCode="@"/>
      <fill>
        <patternFill patternType="none">
          <bgColor auto="1"/>
        </patternFill>
      </fill>
      <alignment vertical="top" indent="0" justifyLastLine="0" shrinkToFit="0" readingOrder="0"/>
    </dxf>
    <dxf>
      <numFmt numFmtId="30" formatCode="@"/>
      <fill>
        <patternFill patternType="none">
          <bgColor auto="1"/>
        </patternFill>
      </fill>
      <alignment horizontal="center" vertical="top" textRotation="0" indent="0" justifyLastLine="0" shrinkToFit="0" readingOrder="0"/>
    </dxf>
    <dxf>
      <numFmt numFmtId="30" formatCode="@"/>
      <fill>
        <patternFill patternType="none">
          <bgColor auto="1"/>
        </patternFill>
      </fill>
      <alignment horizontal="center" vertical="top" textRotation="0" indent="0" justifyLastLine="0" shrinkToFit="0" readingOrder="0"/>
    </dxf>
    <dxf>
      <fill>
        <patternFill patternType="none">
          <bgColor auto="1"/>
        </patternFill>
      </fill>
      <alignment horizontal="center" vertical="top" textRotation="0" indent="0" justifyLastLine="0" shrinkToFit="0" readingOrder="0"/>
    </dxf>
    <dxf>
      <numFmt numFmtId="30" formatCode="@"/>
      <fill>
        <patternFill patternType="none">
          <bgColor auto="1"/>
        </patternFill>
      </fill>
      <alignment horizontal="center" vertical="top" textRotation="0" indent="0" justifyLastLine="0" shrinkToFit="0" readingOrder="0"/>
    </dxf>
    <dxf>
      <numFmt numFmtId="30" formatCode="@"/>
      <fill>
        <patternFill patternType="none">
          <bgColor auto="1"/>
        </patternFill>
      </fill>
      <alignment horizontal="center" vertical="top" textRotation="0" indent="0" justifyLastLine="0" shrinkToFit="0" readingOrder="0"/>
    </dxf>
    <dxf>
      <fill>
        <patternFill patternType="none">
          <bgColor auto="1"/>
        </patternFill>
      </fill>
      <alignment horizontal="center" vertical="top" textRotation="0" indent="0" justifyLastLine="0" shrinkToFit="0" readingOrder="0"/>
    </dxf>
    <dxf>
      <fill>
        <patternFill patternType="none">
          <bgColor auto="1"/>
        </patternFill>
      </fill>
      <alignment horizontal="center" vertical="top" textRotation="0" indent="0" justifyLastLine="0" shrinkToFit="0" readingOrder="0"/>
    </dxf>
    <dxf>
      <fill>
        <patternFill patternType="none">
          <fgColor indexed="64"/>
          <bgColor indexed="65"/>
        </patternFill>
      </fill>
      <alignment horizontal="center" vertical="top" textRotation="0" wrapText="0" indent="0" justifyLastLine="0" shrinkToFit="0" readingOrder="0"/>
    </dxf>
    <dxf>
      <font>
        <b val="0"/>
        <i val="0"/>
        <strike val="0"/>
        <condense val="0"/>
        <extend val="0"/>
        <outline val="0"/>
        <shadow val="0"/>
        <u val="none"/>
        <vertAlign val="baseline"/>
        <sz val="14"/>
        <color theme="1"/>
        <name val="Calibri"/>
        <scheme val="minor"/>
      </font>
      <fill>
        <patternFill patternType="none">
          <bgColor auto="1"/>
        </patternFill>
      </fill>
      <alignment horizontal="center" vertical="top" textRotation="0" wrapText="0" indent="0" justifyLastLine="0" shrinkToFit="0" readingOrder="0"/>
    </dxf>
    <dxf>
      <font>
        <b val="0"/>
        <i val="0"/>
        <strike val="0"/>
        <condense val="0"/>
        <extend val="0"/>
        <outline val="0"/>
        <shadow val="0"/>
        <u val="none"/>
        <vertAlign val="baseline"/>
        <sz val="14"/>
        <color theme="1"/>
        <name val="Calibri"/>
        <scheme val="minor"/>
      </font>
      <numFmt numFmtId="0" formatCode="General"/>
      <fill>
        <patternFill patternType="none">
          <bgColor auto="1"/>
        </patternFill>
      </fill>
      <alignment horizontal="center" vertical="top" textRotation="0" wrapText="0" indent="0" justifyLastLine="0" shrinkToFit="0" readingOrder="0"/>
    </dxf>
    <dxf>
      <font>
        <b val="0"/>
        <i val="0"/>
        <strike val="0"/>
        <condense val="0"/>
        <extend val="0"/>
        <outline val="0"/>
        <shadow val="0"/>
        <u val="none"/>
        <vertAlign val="baseline"/>
        <sz val="14"/>
        <color theme="1"/>
        <name val="Calibri"/>
        <scheme val="minor"/>
      </font>
      <fill>
        <patternFill patternType="none">
          <bgColor auto="1"/>
        </patternFill>
      </fill>
      <alignment horizontal="center" vertical="top" textRotation="0" wrapText="0" indent="0" justifyLastLine="0" shrinkToFit="0" readingOrder="0"/>
    </dxf>
    <dxf>
      <fill>
        <patternFill patternType="none">
          <bgColor auto="1"/>
        </patternFill>
      </fill>
      <alignment horizontal="center" vertical="top" textRotation="0" indent="0" justifyLastLine="0" shrinkToFit="0" readingOrder="0"/>
      <border diagonalUp="0" diagonalDown="0" outline="0">
        <left style="thin">
          <color indexed="64"/>
        </left>
        <right/>
        <top/>
        <bottom/>
      </border>
    </dxf>
    <dxf>
      <fill>
        <patternFill patternType="none">
          <bgColor auto="1"/>
        </patternFill>
      </fill>
      <alignment vertical="top" indent="0" justifyLastLine="0" shrinkToFit="0" readingOrder="0"/>
    </dxf>
    <dxf>
      <font>
        <strike val="0"/>
        <outline val="0"/>
        <shadow val="0"/>
        <u val="none"/>
        <vertAlign val="baseline"/>
        <sz val="14"/>
        <color theme="0"/>
        <name val="Calibri"/>
        <scheme val="minor"/>
      </font>
      <numFmt numFmtId="30" formatCode="@"/>
      <fill>
        <patternFill patternType="solid">
          <fgColor indexed="64"/>
          <bgColor rgb="FF0070C0"/>
        </patternFill>
      </fill>
      <alignment horizontal="center" vertical="center" textRotation="0" wrapText="1" indent="0" justifyLastLine="0" shrinkToFit="0" readingOrder="0"/>
    </dxf>
    <dxf>
      <font>
        <strike val="0"/>
        <outline val="0"/>
        <shadow val="0"/>
        <u val="none"/>
        <vertAlign val="baseline"/>
        <color auto="1"/>
        <name val="Calibri"/>
        <scheme val="minor"/>
      </font>
      <numFmt numFmtId="30" formatCode="@"/>
      <fill>
        <patternFill patternType="none">
          <bgColor auto="1"/>
        </patternFill>
      </fill>
      <alignment horizontal="center" vertical="top" textRotation="0" wrapText="0" indent="0" justifyLastLine="0" shrinkToFit="0" readingOrder="0"/>
    </dxf>
    <dxf>
      <font>
        <strike val="0"/>
        <outline val="0"/>
        <shadow val="0"/>
        <u val="none"/>
        <vertAlign val="baseline"/>
        <sz val="11"/>
        <color rgb="FFFF0000"/>
        <name val="Calibri"/>
        <scheme val="minor"/>
      </font>
      <numFmt numFmtId="30" formatCode="@"/>
      <fill>
        <patternFill patternType="none">
          <bgColor auto="1"/>
        </patternFill>
      </fill>
      <alignment vertical="top" indent="0" justifyLastLine="0" shrinkToFit="0" readingOrder="0"/>
    </dxf>
    <dxf>
      <numFmt numFmtId="30" formatCode="@"/>
      <fill>
        <patternFill patternType="none">
          <bgColor auto="1"/>
        </patternFill>
      </fill>
      <alignment horizontal="center" vertical="top" textRotation="0" indent="0" justifyLastLine="0" shrinkToFit="0" readingOrder="0"/>
    </dxf>
    <dxf>
      <numFmt numFmtId="30" formatCode="@"/>
      <fill>
        <patternFill patternType="none">
          <bgColor auto="1"/>
        </patternFill>
      </fill>
      <alignment horizontal="center" vertical="top" textRotation="0" indent="0" justifyLastLine="0" shrinkToFit="0" readingOrder="0"/>
    </dxf>
    <dxf>
      <fill>
        <patternFill patternType="none">
          <bgColor auto="1"/>
        </patternFill>
      </fill>
      <alignment horizontal="center" vertical="top" textRotation="0" indent="0" justifyLastLine="0" shrinkToFit="0" readingOrder="0"/>
    </dxf>
    <dxf>
      <numFmt numFmtId="30" formatCode="@"/>
      <fill>
        <patternFill patternType="none">
          <bgColor auto="1"/>
        </patternFill>
      </fill>
      <alignment horizontal="center" vertical="top" textRotation="0" indent="0" justifyLastLine="0" shrinkToFit="0" readingOrder="0"/>
    </dxf>
    <dxf>
      <numFmt numFmtId="30" formatCode="@"/>
      <fill>
        <patternFill patternType="none">
          <bgColor auto="1"/>
        </patternFill>
      </fill>
      <alignment horizontal="center" vertical="top" textRotation="0" indent="0" justifyLastLine="0" shrinkToFit="0" readingOrder="0"/>
    </dxf>
    <dxf>
      <fill>
        <patternFill patternType="none">
          <bgColor auto="1"/>
        </patternFill>
      </fill>
      <alignment horizontal="center" vertical="top" textRotation="0" indent="0" justifyLastLine="0" shrinkToFit="0" readingOrder="0"/>
    </dxf>
    <dxf>
      <fill>
        <patternFill patternType="none">
          <bgColor auto="1"/>
        </patternFill>
      </fill>
      <alignment horizontal="center" vertical="top" textRotation="0" indent="0" justifyLastLine="0" shrinkToFit="0" readingOrder="0"/>
    </dxf>
    <dxf>
      <fill>
        <patternFill patternType="none">
          <fgColor indexed="64"/>
          <bgColor indexed="65"/>
        </patternFill>
      </fill>
      <alignment horizontal="center" vertical="top" textRotation="0" wrapText="0" indent="0" justifyLastLine="0" shrinkToFit="0" readingOrder="0"/>
    </dxf>
    <dxf>
      <font>
        <b val="0"/>
        <i val="0"/>
        <strike val="0"/>
        <condense val="0"/>
        <extend val="0"/>
        <outline val="0"/>
        <shadow val="0"/>
        <u val="none"/>
        <vertAlign val="baseline"/>
        <sz val="14"/>
        <color theme="1"/>
        <name val="Calibri"/>
        <scheme val="minor"/>
      </font>
      <fill>
        <patternFill patternType="none">
          <bgColor auto="1"/>
        </patternFill>
      </fill>
      <alignment horizontal="center" vertical="top" textRotation="0" wrapText="0" indent="0" justifyLastLine="0" shrinkToFit="0" readingOrder="0"/>
    </dxf>
    <dxf>
      <font>
        <b val="0"/>
        <i val="0"/>
        <strike val="0"/>
        <condense val="0"/>
        <extend val="0"/>
        <outline val="0"/>
        <shadow val="0"/>
        <u val="none"/>
        <vertAlign val="baseline"/>
        <sz val="14"/>
        <color theme="1"/>
        <name val="Calibri"/>
        <scheme val="minor"/>
      </font>
      <numFmt numFmtId="0" formatCode="General"/>
      <fill>
        <patternFill patternType="none">
          <bgColor auto="1"/>
        </patternFill>
      </fill>
      <alignment horizontal="center" vertical="top" textRotation="0" wrapText="0" indent="0" justifyLastLine="0" shrinkToFit="0" readingOrder="0"/>
    </dxf>
    <dxf>
      <font>
        <b val="0"/>
        <i val="0"/>
        <strike val="0"/>
        <condense val="0"/>
        <extend val="0"/>
        <outline val="0"/>
        <shadow val="0"/>
        <u val="none"/>
        <vertAlign val="baseline"/>
        <sz val="14"/>
        <color theme="1"/>
        <name val="Calibri"/>
        <scheme val="minor"/>
      </font>
      <fill>
        <patternFill patternType="none">
          <bgColor auto="1"/>
        </patternFill>
      </fill>
      <alignment horizontal="center" vertical="top" textRotation="0" wrapText="0" indent="0" justifyLastLine="0" shrinkToFit="0" readingOrder="0"/>
    </dxf>
    <dxf>
      <fill>
        <patternFill patternType="none">
          <bgColor auto="1"/>
        </patternFill>
      </fill>
      <alignment horizontal="center" vertical="top" textRotation="0" indent="0" justifyLastLine="0" shrinkToFit="0" readingOrder="0"/>
      <border diagonalUp="0" diagonalDown="0" outline="0">
        <left style="thin">
          <color indexed="64"/>
        </left>
        <right/>
        <top/>
        <bottom/>
      </border>
    </dxf>
    <dxf>
      <fill>
        <patternFill patternType="none">
          <bgColor auto="1"/>
        </patternFill>
      </fill>
      <alignment vertical="top" indent="0" justifyLastLine="0" shrinkToFit="0" readingOrder="0"/>
    </dxf>
    <dxf>
      <font>
        <strike val="0"/>
        <outline val="0"/>
        <shadow val="0"/>
        <u val="none"/>
        <vertAlign val="baseline"/>
        <sz val="14"/>
        <color theme="0"/>
        <name val="Calibri"/>
        <scheme val="minor"/>
      </font>
      <numFmt numFmtId="30" formatCode="@"/>
      <fill>
        <patternFill patternType="solid">
          <fgColor indexed="64"/>
          <bgColor rgb="FF0070C0"/>
        </patternFill>
      </fill>
      <alignment horizontal="center" vertical="center" textRotation="0" wrapText="1" indent="0" justifyLastLine="0" shrinkToFit="0" readingOrder="0"/>
    </dxf>
    <dxf>
      <font>
        <strike val="0"/>
        <outline val="0"/>
        <shadow val="0"/>
        <u val="none"/>
        <vertAlign val="baseline"/>
        <color auto="1"/>
        <name val="Calibri"/>
        <scheme val="minor"/>
      </font>
      <numFmt numFmtId="30" formatCode="@"/>
      <fill>
        <patternFill patternType="none">
          <bgColor auto="1"/>
        </patternFill>
      </fill>
      <alignment horizontal="center" vertical="top" textRotation="0" wrapText="0" indent="0" justifyLastLine="0" shrinkToFit="0" readingOrder="0"/>
    </dxf>
    <dxf>
      <font>
        <strike val="0"/>
        <outline val="0"/>
        <shadow val="0"/>
        <u val="none"/>
        <vertAlign val="baseline"/>
        <sz val="11"/>
        <color rgb="FFFF0000"/>
        <name val="Calibri"/>
        <scheme val="minor"/>
      </font>
      <numFmt numFmtId="30" formatCode="@"/>
      <fill>
        <patternFill patternType="none">
          <bgColor auto="1"/>
        </patternFill>
      </fill>
      <alignment vertical="top" indent="0" justifyLastLine="0" shrinkToFit="0" readingOrder="0"/>
    </dxf>
    <dxf>
      <numFmt numFmtId="30" formatCode="@"/>
      <fill>
        <patternFill patternType="none">
          <bgColor auto="1"/>
        </patternFill>
      </fill>
      <alignment horizontal="center" vertical="top" textRotation="0" indent="0" justifyLastLine="0" shrinkToFit="0" readingOrder="0"/>
    </dxf>
    <dxf>
      <numFmt numFmtId="30" formatCode="@"/>
      <fill>
        <patternFill patternType="none">
          <bgColor auto="1"/>
        </patternFill>
      </fill>
      <alignment horizontal="center" vertical="top" textRotation="0" indent="0" justifyLastLine="0" shrinkToFit="0" readingOrder="0"/>
    </dxf>
    <dxf>
      <fill>
        <patternFill patternType="none">
          <bgColor auto="1"/>
        </patternFill>
      </fill>
      <alignment horizontal="center" vertical="top" textRotation="0" indent="0" justifyLastLine="0" shrinkToFit="0" readingOrder="0"/>
    </dxf>
    <dxf>
      <numFmt numFmtId="30" formatCode="@"/>
      <fill>
        <patternFill patternType="none">
          <bgColor auto="1"/>
        </patternFill>
      </fill>
      <alignment horizontal="center" vertical="top" textRotation="0" indent="0" justifyLastLine="0" shrinkToFit="0" readingOrder="0"/>
    </dxf>
    <dxf>
      <numFmt numFmtId="30" formatCode="@"/>
      <fill>
        <patternFill patternType="none">
          <bgColor auto="1"/>
        </patternFill>
      </fill>
      <alignment horizontal="center" vertical="top" textRotation="0" indent="0" justifyLastLine="0" shrinkToFit="0" readingOrder="0"/>
    </dxf>
    <dxf>
      <fill>
        <patternFill patternType="none">
          <bgColor auto="1"/>
        </patternFill>
      </fill>
      <alignment horizontal="center" vertical="top" textRotation="0" indent="0" justifyLastLine="0" shrinkToFit="0" readingOrder="0"/>
    </dxf>
    <dxf>
      <fill>
        <patternFill patternType="none">
          <bgColor auto="1"/>
        </patternFill>
      </fill>
      <alignment horizontal="center" vertical="top" textRotation="0" indent="0" justifyLastLine="0" shrinkToFit="0" readingOrder="0"/>
    </dxf>
    <dxf>
      <fill>
        <patternFill patternType="none">
          <fgColor indexed="64"/>
          <bgColor indexed="65"/>
        </patternFill>
      </fill>
      <alignment horizontal="center" vertical="top" textRotation="0" wrapText="0" indent="0" justifyLastLine="0" shrinkToFit="0" readingOrder="0"/>
    </dxf>
    <dxf>
      <font>
        <b val="0"/>
        <i val="0"/>
        <strike val="0"/>
        <condense val="0"/>
        <extend val="0"/>
        <outline val="0"/>
        <shadow val="0"/>
        <u val="none"/>
        <vertAlign val="baseline"/>
        <sz val="14"/>
        <color theme="1"/>
        <name val="Calibri"/>
        <scheme val="minor"/>
      </font>
      <fill>
        <patternFill patternType="none">
          <bgColor auto="1"/>
        </patternFill>
      </fill>
      <alignment horizontal="center" vertical="top" textRotation="0" wrapText="0" indent="0" justifyLastLine="0" shrinkToFit="0" readingOrder="0"/>
    </dxf>
    <dxf>
      <font>
        <b val="0"/>
        <i val="0"/>
        <strike val="0"/>
        <condense val="0"/>
        <extend val="0"/>
        <outline val="0"/>
        <shadow val="0"/>
        <u val="none"/>
        <vertAlign val="baseline"/>
        <sz val="14"/>
        <color theme="1"/>
        <name val="Calibri"/>
        <scheme val="minor"/>
      </font>
      <numFmt numFmtId="0" formatCode="General"/>
      <fill>
        <patternFill patternType="none">
          <bgColor auto="1"/>
        </patternFill>
      </fill>
      <alignment horizontal="center" vertical="top" textRotation="0" wrapText="0" indent="0" justifyLastLine="0" shrinkToFit="0" readingOrder="0"/>
    </dxf>
    <dxf>
      <font>
        <b val="0"/>
        <i val="0"/>
        <strike val="0"/>
        <condense val="0"/>
        <extend val="0"/>
        <outline val="0"/>
        <shadow val="0"/>
        <u val="none"/>
        <vertAlign val="baseline"/>
        <sz val="14"/>
        <color theme="1"/>
        <name val="Calibri"/>
        <scheme val="minor"/>
      </font>
      <fill>
        <patternFill patternType="none">
          <bgColor auto="1"/>
        </patternFill>
      </fill>
      <alignment horizontal="center" vertical="top" textRotation="0" wrapText="0" indent="0" justifyLastLine="0" shrinkToFit="0" readingOrder="0"/>
    </dxf>
    <dxf>
      <fill>
        <patternFill patternType="none">
          <bgColor auto="1"/>
        </patternFill>
      </fill>
      <alignment horizontal="center" vertical="top" textRotation="0" indent="0" justifyLastLine="0" shrinkToFit="0" readingOrder="0"/>
      <border diagonalUp="0" diagonalDown="0" outline="0">
        <left style="thin">
          <color indexed="64"/>
        </left>
        <right/>
        <top/>
        <bottom/>
      </border>
    </dxf>
    <dxf>
      <fill>
        <patternFill patternType="none">
          <bgColor auto="1"/>
        </patternFill>
      </fill>
      <alignment vertical="top" indent="0" justifyLastLine="0" shrinkToFit="0" readingOrder="0"/>
    </dxf>
    <dxf>
      <font>
        <strike val="0"/>
        <outline val="0"/>
        <shadow val="0"/>
        <u val="none"/>
        <vertAlign val="baseline"/>
        <sz val="14"/>
        <color theme="0"/>
        <name val="Calibri"/>
        <scheme val="minor"/>
      </font>
      <numFmt numFmtId="30" formatCode="@"/>
      <fill>
        <patternFill patternType="solid">
          <fgColor indexed="64"/>
          <bgColor rgb="FF0070C0"/>
        </patternFill>
      </fill>
      <alignment horizontal="center" vertical="center" textRotation="0" wrapText="1" indent="0" justifyLastLine="0" shrinkToFit="0" readingOrder="0"/>
    </dxf>
    <dxf>
      <font>
        <strike val="0"/>
        <outline val="0"/>
        <shadow val="0"/>
        <u val="none"/>
        <vertAlign val="baseline"/>
        <color auto="1"/>
        <name val="Calibri"/>
        <scheme val="minor"/>
      </font>
      <numFmt numFmtId="30" formatCode="@"/>
      <fill>
        <patternFill patternType="none">
          <bgColor auto="1"/>
        </patternFill>
      </fill>
      <alignment horizontal="center" vertical="top" textRotation="0" wrapText="0" indent="0" justifyLastLine="0" shrinkToFit="0" readingOrder="0"/>
    </dxf>
    <dxf>
      <font>
        <strike val="0"/>
        <outline val="0"/>
        <shadow val="0"/>
        <u val="none"/>
        <vertAlign val="baseline"/>
        <sz val="11"/>
        <color rgb="FFFF0000"/>
        <name val="Calibri"/>
        <scheme val="minor"/>
      </font>
      <numFmt numFmtId="30" formatCode="@"/>
      <fill>
        <patternFill patternType="none">
          <bgColor auto="1"/>
        </patternFill>
      </fill>
      <alignment vertical="top" indent="0" justifyLastLine="0" shrinkToFit="0" readingOrder="0"/>
    </dxf>
    <dxf>
      <numFmt numFmtId="30" formatCode="@"/>
      <fill>
        <patternFill patternType="none">
          <bgColor auto="1"/>
        </patternFill>
      </fill>
      <alignment horizontal="center" vertical="top" textRotation="0" indent="0" justifyLastLine="0" shrinkToFit="0" readingOrder="0"/>
    </dxf>
    <dxf>
      <numFmt numFmtId="30" formatCode="@"/>
      <fill>
        <patternFill patternType="none">
          <bgColor auto="1"/>
        </patternFill>
      </fill>
      <alignment horizontal="center" vertical="top" textRotation="0" indent="0" justifyLastLine="0" shrinkToFit="0" readingOrder="0"/>
    </dxf>
    <dxf>
      <fill>
        <patternFill patternType="none">
          <bgColor auto="1"/>
        </patternFill>
      </fill>
      <alignment horizontal="center" vertical="top" textRotation="0" indent="0" justifyLastLine="0" shrinkToFit="0" readingOrder="0"/>
    </dxf>
    <dxf>
      <numFmt numFmtId="30" formatCode="@"/>
      <fill>
        <patternFill patternType="none">
          <bgColor auto="1"/>
        </patternFill>
      </fill>
      <alignment horizontal="center" vertical="top" textRotation="0" indent="0" justifyLastLine="0" shrinkToFit="0" readingOrder="0"/>
    </dxf>
    <dxf>
      <numFmt numFmtId="30" formatCode="@"/>
      <fill>
        <patternFill patternType="none">
          <bgColor auto="1"/>
        </patternFill>
      </fill>
      <alignment horizontal="center" vertical="top" textRotation="0" indent="0" justifyLastLine="0" shrinkToFit="0" readingOrder="0"/>
    </dxf>
    <dxf>
      <fill>
        <patternFill patternType="none">
          <bgColor auto="1"/>
        </patternFill>
      </fill>
      <alignment horizontal="center" vertical="top" textRotation="0" indent="0" justifyLastLine="0" shrinkToFit="0" readingOrder="0"/>
    </dxf>
    <dxf>
      <fill>
        <patternFill patternType="none">
          <bgColor auto="1"/>
        </patternFill>
      </fill>
      <alignment horizontal="center" vertical="top" textRotation="0" indent="0" justifyLastLine="0" shrinkToFit="0" readingOrder="0"/>
    </dxf>
    <dxf>
      <fill>
        <patternFill patternType="none">
          <fgColor indexed="64"/>
          <bgColor indexed="65"/>
        </patternFill>
      </fill>
      <alignment horizontal="center" vertical="top" textRotation="0" wrapText="0" indent="0" justifyLastLine="0" shrinkToFit="0" readingOrder="0"/>
    </dxf>
    <dxf>
      <font>
        <b val="0"/>
        <i val="0"/>
        <strike val="0"/>
        <condense val="0"/>
        <extend val="0"/>
        <outline val="0"/>
        <shadow val="0"/>
        <u val="none"/>
        <vertAlign val="baseline"/>
        <sz val="14"/>
        <color theme="1"/>
        <name val="Calibri"/>
        <scheme val="minor"/>
      </font>
      <fill>
        <patternFill patternType="none">
          <bgColor auto="1"/>
        </patternFill>
      </fill>
      <alignment horizontal="center" vertical="top" textRotation="0" wrapText="0" indent="0" justifyLastLine="0" shrinkToFit="0" readingOrder="0"/>
    </dxf>
    <dxf>
      <font>
        <b val="0"/>
        <i val="0"/>
        <strike val="0"/>
        <condense val="0"/>
        <extend val="0"/>
        <outline val="0"/>
        <shadow val="0"/>
        <u val="none"/>
        <vertAlign val="baseline"/>
        <sz val="14"/>
        <color theme="1"/>
        <name val="Calibri"/>
        <scheme val="minor"/>
      </font>
      <numFmt numFmtId="0" formatCode="General"/>
      <fill>
        <patternFill patternType="none">
          <bgColor auto="1"/>
        </patternFill>
      </fill>
      <alignment horizontal="center" vertical="top" textRotation="0" wrapText="0" indent="0" justifyLastLine="0" shrinkToFit="0" readingOrder="0"/>
    </dxf>
    <dxf>
      <font>
        <b val="0"/>
        <i val="0"/>
        <strike val="0"/>
        <condense val="0"/>
        <extend val="0"/>
        <outline val="0"/>
        <shadow val="0"/>
        <u val="none"/>
        <vertAlign val="baseline"/>
        <sz val="14"/>
        <color theme="1"/>
        <name val="Calibri"/>
        <scheme val="minor"/>
      </font>
      <fill>
        <patternFill patternType="none">
          <bgColor auto="1"/>
        </patternFill>
      </fill>
      <alignment horizontal="center" vertical="top" textRotation="0" wrapText="0" indent="0" justifyLastLine="0" shrinkToFit="0" readingOrder="0"/>
    </dxf>
    <dxf>
      <fill>
        <patternFill patternType="none">
          <bgColor auto="1"/>
        </patternFill>
      </fill>
      <alignment horizontal="center" vertical="top" textRotation="0" indent="0" justifyLastLine="0" shrinkToFit="0" readingOrder="0"/>
      <border diagonalUp="0" diagonalDown="0" outline="0">
        <left style="thin">
          <color indexed="64"/>
        </left>
        <right/>
        <top/>
        <bottom/>
      </border>
    </dxf>
    <dxf>
      <fill>
        <patternFill patternType="none">
          <bgColor auto="1"/>
        </patternFill>
      </fill>
      <alignment vertical="top" indent="0" justifyLastLine="0" shrinkToFit="0" readingOrder="0"/>
    </dxf>
    <dxf>
      <font>
        <strike val="0"/>
        <outline val="0"/>
        <shadow val="0"/>
        <u val="none"/>
        <vertAlign val="baseline"/>
        <sz val="14"/>
        <color theme="0"/>
        <name val="Calibri"/>
        <scheme val="minor"/>
      </font>
      <numFmt numFmtId="30" formatCode="@"/>
      <fill>
        <patternFill patternType="solid">
          <fgColor indexed="64"/>
          <bgColor rgb="FF0070C0"/>
        </patternFill>
      </fill>
      <alignment horizontal="center" vertical="center" textRotation="0" wrapText="1" indent="0" justifyLastLine="0" shrinkToFit="0" readingOrder="0"/>
    </dxf>
    <dxf>
      <font>
        <strike val="0"/>
        <outline val="0"/>
        <shadow val="0"/>
        <u val="none"/>
        <vertAlign val="baseline"/>
        <sz val="11"/>
        <color rgb="FFFF0000"/>
        <name val="Calibri"/>
        <scheme val="minor"/>
      </font>
      <numFmt numFmtId="30" formatCode="@"/>
      <fill>
        <patternFill patternType="none">
          <fgColor indexed="64"/>
          <bgColor auto="1"/>
        </patternFill>
      </fill>
      <alignment vertical="top" indent="0" justifyLastLine="0" shrinkToFit="0" readingOrder="0"/>
    </dxf>
    <dxf>
      <numFmt numFmtId="30" formatCode="@"/>
      <fill>
        <patternFill patternType="none">
          <fgColor indexed="64"/>
          <bgColor auto="1"/>
        </patternFill>
      </fill>
      <alignment horizontal="center" vertical="top" textRotation="0" wrapText="0" indent="0" justifyLastLine="0" shrinkToFit="0" readingOrder="0"/>
    </dxf>
    <dxf>
      <numFmt numFmtId="30" formatCode="@"/>
      <fill>
        <patternFill patternType="none">
          <fgColor indexed="64"/>
          <bgColor auto="1"/>
        </patternFill>
      </fill>
      <alignment horizontal="center" vertical="top" textRotation="0" wrapText="0" indent="0" justifyLastLine="0" shrinkToFit="0" readingOrder="0"/>
    </dxf>
    <dxf>
      <fill>
        <patternFill patternType="none">
          <fgColor indexed="64"/>
          <bgColor auto="1"/>
        </patternFill>
      </fill>
      <alignment horizontal="center" vertical="top" textRotation="0" wrapText="0" indent="0" justifyLastLine="0" shrinkToFit="0" readingOrder="0"/>
    </dxf>
    <dxf>
      <numFmt numFmtId="30" formatCode="@"/>
      <fill>
        <patternFill patternType="none">
          <fgColor indexed="64"/>
          <bgColor auto="1"/>
        </patternFill>
      </fill>
      <alignment horizontal="center" vertical="top" textRotation="0" indent="0" justifyLastLine="0" shrinkToFit="0" readingOrder="0"/>
    </dxf>
    <dxf>
      <numFmt numFmtId="30" formatCode="@"/>
      <fill>
        <patternFill patternType="none">
          <fgColor indexed="64"/>
          <bgColor auto="1"/>
        </patternFill>
      </fill>
      <alignment vertical="top" indent="0" justifyLastLine="0" shrinkToFit="0" readingOrder="0"/>
    </dxf>
    <dxf>
      <numFmt numFmtId="0" formatCode="General"/>
      <fill>
        <patternFill patternType="none">
          <fgColor indexed="64"/>
          <bgColor auto="1"/>
        </patternFill>
      </fill>
      <alignment horizontal="center" vertical="top" textRotation="0" indent="0" justifyLastLine="0" shrinkToFit="0" readingOrder="0"/>
    </dxf>
    <dxf>
      <fill>
        <patternFill patternType="none">
          <fgColor indexed="64"/>
          <bgColor auto="1"/>
        </patternFill>
      </fill>
      <alignment horizontal="center" vertical="top" textRotation="0" indent="0" justifyLastLine="0" shrinkToFit="0" readingOrder="0"/>
    </dxf>
    <dxf>
      <fill>
        <patternFill patternType="none">
          <fgColor indexed="64"/>
          <bgColor auto="1"/>
        </patternFill>
      </fill>
      <alignment horizontal="center" vertical="top" textRotation="0" indent="0" justifyLastLine="0" shrinkToFit="0" readingOrder="0"/>
    </dxf>
    <dxf>
      <font>
        <b val="0"/>
        <i val="0"/>
        <strike val="0"/>
        <condense val="0"/>
        <extend val="0"/>
        <outline val="0"/>
        <shadow val="0"/>
        <u val="none"/>
        <vertAlign val="baseline"/>
        <sz val="14"/>
        <color theme="1"/>
        <name val="Calibri"/>
        <scheme val="minor"/>
      </font>
      <fill>
        <patternFill patternType="none">
          <fgColor indexed="64"/>
          <bgColor indexed="65"/>
        </patternFill>
      </fill>
      <alignment horizontal="center" vertical="center" textRotation="0" wrapText="0" indent="0" justifyLastLine="0" shrinkToFit="0" readingOrder="0"/>
    </dxf>
    <dxf>
      <font>
        <b val="0"/>
        <i val="0"/>
        <strike val="0"/>
        <condense val="0"/>
        <extend val="0"/>
        <outline val="0"/>
        <shadow val="0"/>
        <u val="none"/>
        <vertAlign val="baseline"/>
        <sz val="14"/>
        <color theme="1"/>
        <name val="Calibri"/>
        <scheme val="minor"/>
      </font>
      <fill>
        <patternFill patternType="none">
          <fgColor indexed="64"/>
          <bgColor auto="1"/>
        </patternFill>
      </fill>
      <alignment horizontal="center" vertical="center" textRotation="0" wrapText="0" indent="0" justifyLastLine="0" shrinkToFit="0" readingOrder="0"/>
    </dxf>
    <dxf>
      <font>
        <b val="0"/>
        <i val="0"/>
        <strike val="0"/>
        <condense val="0"/>
        <extend val="0"/>
        <outline val="0"/>
        <shadow val="0"/>
        <u val="none"/>
        <vertAlign val="baseline"/>
        <sz val="14"/>
        <color theme="1"/>
        <name val="Calibri"/>
        <scheme val="minor"/>
      </font>
      <numFmt numFmtId="0" formatCode="General"/>
      <fill>
        <patternFill patternType="none">
          <fgColor indexed="64"/>
          <bgColor auto="1"/>
        </patternFill>
      </fill>
      <alignment horizontal="center" vertical="center" textRotation="0" wrapText="0" indent="0" justifyLastLine="0" shrinkToFit="0" readingOrder="0"/>
    </dxf>
    <dxf>
      <font>
        <b val="0"/>
        <i val="0"/>
        <strike val="0"/>
        <condense val="0"/>
        <extend val="0"/>
        <outline val="0"/>
        <shadow val="0"/>
        <u val="none"/>
        <vertAlign val="baseline"/>
        <sz val="14"/>
        <color theme="1"/>
        <name val="Calibri"/>
        <scheme val="minor"/>
      </font>
      <fill>
        <patternFill patternType="none">
          <fgColor indexed="64"/>
          <bgColor auto="1"/>
        </patternFill>
      </fill>
      <alignment horizontal="center" vertical="center" textRotation="0" wrapText="0" indent="0" justifyLastLine="0" shrinkToFit="0" readingOrder="0"/>
    </dxf>
    <dxf>
      <font>
        <strike val="0"/>
        <outline val="0"/>
        <shadow val="0"/>
        <u val="none"/>
        <vertAlign val="baseline"/>
        <sz val="14"/>
        <color theme="1"/>
        <name val="Calibri"/>
        <scheme val="minor"/>
      </font>
      <fill>
        <patternFill patternType="none">
          <fgColor indexed="64"/>
          <bgColor auto="1"/>
        </patternFill>
      </fill>
      <alignment horizontal="center" vertical="top" textRotation="0" indent="0" justifyLastLine="0" shrinkToFit="0" readingOrder="0"/>
    </dxf>
    <dxf>
      <border>
        <bottom style="medium">
          <color indexed="64"/>
        </bottom>
      </border>
    </dxf>
    <dxf>
      <fill>
        <patternFill patternType="none">
          <fgColor indexed="64"/>
          <bgColor auto="1"/>
        </patternFill>
      </fill>
      <alignment vertical="top" indent="0" justifyLastLine="0" shrinkToFit="0" readingOrder="0"/>
    </dxf>
    <dxf>
      <font>
        <b val="0"/>
        <i val="0"/>
        <strike val="0"/>
        <condense val="0"/>
        <extend val="0"/>
        <outline val="0"/>
        <shadow val="0"/>
        <u val="none"/>
        <vertAlign val="baseline"/>
        <sz val="14"/>
        <color theme="0"/>
        <name val="Calibri"/>
        <scheme val="minor"/>
      </font>
      <fill>
        <patternFill patternType="solid">
          <fgColor indexed="64"/>
          <bgColor rgb="FF0070C0"/>
        </patternFill>
      </fill>
      <alignment horizontal="center" vertical="center" textRotation="0" wrapText="1" indent="0" justifyLastLine="0" shrinkToFit="0" readingOrder="0"/>
    </dxf>
  </dxfs>
  <tableStyles count="0" defaultTableStyle="TableStyleMedium2" defaultPivotStyle="PivotStyleMedium9"/>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customXml" Target="../customXml/item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customXml" Target="../customXml/item2.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customXml" Target="../customXml/item1.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theme" Target="theme/theme1.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sharedStrings" Target="sharedStrings.xml"/><Relationship Id="rId8" Type="http://schemas.openxmlformats.org/officeDocument/2006/relationships/worksheet" Target="worksheets/sheet8.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0000000-000C-0000-FFFF-FFFF00000000}" name="Table13" displayName="Table13" ref="B7:O307" totalsRowShown="0" headerRowDxfId="432" dataDxfId="431" headerRowBorderDxfId="430">
  <tableColumns count="14">
    <tableColumn id="1" xr3:uid="{00000000-0010-0000-0000-000001000000}" name="Modbus Register" dataDxfId="429">
      <calculatedColumnFormula>B7+G7</calculatedColumnFormula>
    </tableColumn>
    <tableColumn id="14" xr3:uid="{00000000-0010-0000-0000-00000E000000}" name="Modbus Register (Decimal)" dataDxfId="428"/>
    <tableColumn id="13" xr3:uid="{00000000-0010-0000-0000-00000D000000}" name="Modbus Register (HEX)" dataDxfId="427">
      <calculatedColumnFormula>DEC2HEX(#REF!-40001)</calculatedColumnFormula>
    </tableColumn>
    <tableColumn id="10" xr3:uid="{00000000-0010-0000-0000-00000A000000}" name="Function Code (Read)" dataDxfId="426"/>
    <tableColumn id="6" xr3:uid="{00000000-0010-0000-0000-000006000000}" name="Function Code (Write)" dataDxfId="425"/>
    <tableColumn id="2" xr3:uid="{00000000-0010-0000-0000-000002000000}" name="# of  Register" dataDxfId="424"/>
    <tableColumn id="3" xr3:uid="{00000000-0010-0000-0000-000003000000}" name="Adr" dataDxfId="423">
      <calculatedColumnFormula>H7+I7</calculatedColumnFormula>
    </tableColumn>
    <tableColumn id="4" xr3:uid="{00000000-0010-0000-0000-000004000000}" name="Byte Size" dataDxfId="422">
      <calculatedColumnFormula>G8*2</calculatedColumnFormula>
    </tableColumn>
    <tableColumn id="5" xr3:uid="{00000000-0010-0000-0000-000005000000}" name="Description" dataDxfId="421"/>
    <tableColumn id="7" xr3:uid="{00000000-0010-0000-0000-000007000000}" name="Range" dataDxfId="420"/>
    <tableColumn id="8" xr3:uid="{00000000-0010-0000-0000-000008000000}" name="Default" dataDxfId="419"/>
    <tableColumn id="9" xr3:uid="{00000000-0010-0000-0000-000009000000}" name="Format" dataDxfId="418"/>
    <tableColumn id="11" xr3:uid="{00000000-0010-0000-0000-00000B000000}" name="Property" dataDxfId="417"/>
    <tableColumn id="12" xr3:uid="{00000000-0010-0000-0000-00000C000000}" name="Comment" dataDxfId="416"/>
  </tableColumns>
  <tableStyleInfo name="TableStyleLight2"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6" xr:uid="{00000000-000C-0000-FFFF-FFFF01000000}" name="Table1581315194242527" displayName="Table1581315194242527" ref="B8:O47" totalsRowShown="0" headerRowDxfId="415" dataDxfId="414">
  <tableColumns count="14">
    <tableColumn id="1" xr3:uid="{00000000-0010-0000-0100-000001000000}" name="Modbus Register" dataDxfId="413">
      <calculatedColumnFormula>B8+G8</calculatedColumnFormula>
    </tableColumn>
    <tableColumn id="13" xr3:uid="{00000000-0010-0000-0100-00000D000000}" name="Modbus Register (Decimal)" dataDxfId="412"/>
    <tableColumn id="10" xr3:uid="{00000000-0010-0000-0100-00000A000000}" name="Modbus Register (HEX)" dataDxfId="411">
      <calculatedColumnFormula>DEC2HEX(C9)</calculatedColumnFormula>
    </tableColumn>
    <tableColumn id="6" xr3:uid="{00000000-0010-0000-0100-000006000000}" name="Function Code (Read)" dataDxfId="410"/>
    <tableColumn id="14" xr3:uid="{00000000-0010-0000-0100-00000E000000}" name="Function Code (Write)" dataDxfId="409"/>
    <tableColumn id="2" xr3:uid="{00000000-0010-0000-0100-000002000000}" name="# of  register" dataDxfId="408"/>
    <tableColumn id="4" xr3:uid="{00000000-0010-0000-0100-000004000000}" name="Byte Size" dataDxfId="407">
      <calculatedColumnFormula>G9*2</calculatedColumnFormula>
    </tableColumn>
    <tableColumn id="5" xr3:uid="{00000000-0010-0000-0100-000005000000}" name="Description" dataDxfId="406"/>
    <tableColumn id="7" xr3:uid="{00000000-0010-0000-0100-000007000000}" name="Value Range" dataDxfId="405"/>
    <tableColumn id="8" xr3:uid="{00000000-0010-0000-0100-000008000000}" name="Default" dataDxfId="404"/>
    <tableColumn id="9" xr3:uid="{00000000-0010-0000-0100-000009000000}" name="Format" dataDxfId="403"/>
    <tableColumn id="11" xr3:uid="{00000000-0010-0000-0100-00000B000000}" name="Property" dataDxfId="402"/>
    <tableColumn id="12" xr3:uid="{00000000-0010-0000-0100-00000C000000}" name="Explanation" dataDxfId="401"/>
    <tableColumn id="3" xr3:uid="{00000000-0010-0000-0100-000003000000}" name="Remarks" dataDxfId="400"/>
  </tableColumns>
  <tableStyleInfo name="TableStyleLight2"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4" xr:uid="{00000000-000C-0000-FFFF-FFFF02000000}" name="Table15813151942425" displayName="Table15813151942425" ref="B8:O47" totalsRowShown="0" headerRowDxfId="399" dataDxfId="398">
  <tableColumns count="14">
    <tableColumn id="1" xr3:uid="{00000000-0010-0000-0200-000001000000}" name="Modbus Register" dataDxfId="397">
      <calculatedColumnFormula>B8+G8</calculatedColumnFormula>
    </tableColumn>
    <tableColumn id="13" xr3:uid="{00000000-0010-0000-0200-00000D000000}" name="Modbus Register (Decimal)" dataDxfId="396"/>
    <tableColumn id="10" xr3:uid="{00000000-0010-0000-0200-00000A000000}" name="Modbus Register (HEX)" dataDxfId="395">
      <calculatedColumnFormula>DEC2HEX(C9)</calculatedColumnFormula>
    </tableColumn>
    <tableColumn id="6" xr3:uid="{00000000-0010-0000-0200-000006000000}" name="Function Code (Read)" dataDxfId="394"/>
    <tableColumn id="14" xr3:uid="{00000000-0010-0000-0200-00000E000000}" name="Function Code (Write)" dataDxfId="393"/>
    <tableColumn id="2" xr3:uid="{00000000-0010-0000-0200-000002000000}" name="# of  register" dataDxfId="392"/>
    <tableColumn id="4" xr3:uid="{00000000-0010-0000-0200-000004000000}" name="Byte Size" dataDxfId="391">
      <calculatedColumnFormula>G9*2</calculatedColumnFormula>
    </tableColumn>
    <tableColumn id="5" xr3:uid="{00000000-0010-0000-0200-000005000000}" name="Description" dataDxfId="390"/>
    <tableColumn id="7" xr3:uid="{00000000-0010-0000-0200-000007000000}" name="Value Range" dataDxfId="389"/>
    <tableColumn id="8" xr3:uid="{00000000-0010-0000-0200-000008000000}" name="Default" dataDxfId="388"/>
    <tableColumn id="9" xr3:uid="{00000000-0010-0000-0200-000009000000}" name="Format" dataDxfId="387"/>
    <tableColumn id="11" xr3:uid="{00000000-0010-0000-0200-00000B000000}" name="Property" dataDxfId="386"/>
    <tableColumn id="12" xr3:uid="{00000000-0010-0000-0200-00000C000000}" name="Explanation" dataDxfId="385"/>
    <tableColumn id="3" xr3:uid="{00000000-0010-0000-0200-000003000000}" name="Remarks" dataDxfId="384"/>
  </tableColumns>
  <tableStyleInfo name="TableStyleLight2"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4" xr:uid="{00000000-000C-0000-FFFF-FFFF03000000}" name="Table1581315192215" displayName="Table1581315192215" ref="B8:O50" totalsRowShown="0" headerRowDxfId="383" dataDxfId="382">
  <tableColumns count="14">
    <tableColumn id="1" xr3:uid="{00000000-0010-0000-0300-000001000000}" name="Modbus Register" dataDxfId="381">
      <calculatedColumnFormula>B8+G8</calculatedColumnFormula>
    </tableColumn>
    <tableColumn id="13" xr3:uid="{00000000-0010-0000-0300-00000D000000}" name="Modbus Register (Decimal)" dataDxfId="380"/>
    <tableColumn id="10" xr3:uid="{00000000-0010-0000-0300-00000A000000}" name="Modbus Register (HEX)" dataDxfId="379">
      <calculatedColumnFormula>DEC2HEX(C9)</calculatedColumnFormula>
    </tableColumn>
    <tableColumn id="6" xr3:uid="{00000000-0010-0000-0300-000006000000}" name="Function Code (Read)" dataDxfId="378"/>
    <tableColumn id="14" xr3:uid="{00000000-0010-0000-0300-00000E000000}" name="Function Code (Write)" dataDxfId="377"/>
    <tableColumn id="2" xr3:uid="{00000000-0010-0000-0300-000002000000}" name="# of  register" dataDxfId="376"/>
    <tableColumn id="4" xr3:uid="{00000000-0010-0000-0300-000004000000}" name="Byte Size" dataDxfId="375">
      <calculatedColumnFormula>G9*2</calculatedColumnFormula>
    </tableColumn>
    <tableColumn id="5" xr3:uid="{00000000-0010-0000-0300-000005000000}" name="Description" dataDxfId="374"/>
    <tableColumn id="7" xr3:uid="{00000000-0010-0000-0300-000007000000}" name="Value Range" dataDxfId="373"/>
    <tableColumn id="8" xr3:uid="{00000000-0010-0000-0300-000008000000}" name="Default" dataDxfId="372"/>
    <tableColumn id="9" xr3:uid="{00000000-0010-0000-0300-000009000000}" name="Format" dataDxfId="371"/>
    <tableColumn id="11" xr3:uid="{00000000-0010-0000-0300-00000B000000}" name="Property" dataDxfId="370"/>
    <tableColumn id="12" xr3:uid="{00000000-0010-0000-0300-00000C000000}" name="Explanation" dataDxfId="369"/>
    <tableColumn id="3" xr3:uid="{00000000-0010-0000-0300-000003000000}" name="Remarks" dataDxfId="368"/>
  </tableColumns>
  <tableStyleInfo name="TableStyleLight2" showFirstColumn="0" showLastColumn="0"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1" xr:uid="{00000000-000C-0000-FFFF-FFFF04000000}" name="Table15813151922" displayName="Table15813151922" ref="B8:O49" totalsRowShown="0" headerRowDxfId="367" dataDxfId="366">
  <tableColumns count="14">
    <tableColumn id="1" xr3:uid="{00000000-0010-0000-0400-000001000000}" name="Modbus Register" dataDxfId="365">
      <calculatedColumnFormula>B8+G8</calculatedColumnFormula>
    </tableColumn>
    <tableColumn id="13" xr3:uid="{00000000-0010-0000-0400-00000D000000}" name="Modbus Register (Decimal)" dataDxfId="364"/>
    <tableColumn id="10" xr3:uid="{00000000-0010-0000-0400-00000A000000}" name="Modbus Register (HEX)" dataDxfId="363">
      <calculatedColumnFormula>DEC2HEX(C9)</calculatedColumnFormula>
    </tableColumn>
    <tableColumn id="6" xr3:uid="{00000000-0010-0000-0400-000006000000}" name="Function Code (Read)" dataDxfId="362"/>
    <tableColumn id="14" xr3:uid="{00000000-0010-0000-0400-00000E000000}" name="Function Code (Write)" dataDxfId="361"/>
    <tableColumn id="2" xr3:uid="{00000000-0010-0000-0400-000002000000}" name="# of  register" dataDxfId="360"/>
    <tableColumn id="4" xr3:uid="{00000000-0010-0000-0400-000004000000}" name="Byte Size" dataDxfId="359">
      <calculatedColumnFormula>G9*2</calculatedColumnFormula>
    </tableColumn>
    <tableColumn id="5" xr3:uid="{00000000-0010-0000-0400-000005000000}" name="Description" dataDxfId="358"/>
    <tableColumn id="7" xr3:uid="{00000000-0010-0000-0400-000007000000}" name="Value Range" dataDxfId="357"/>
    <tableColumn id="8" xr3:uid="{00000000-0010-0000-0400-000008000000}" name="Default" dataDxfId="356"/>
    <tableColumn id="9" xr3:uid="{00000000-0010-0000-0400-000009000000}" name="Format" dataDxfId="355"/>
    <tableColumn id="11" xr3:uid="{00000000-0010-0000-0400-00000B000000}" name="Property" dataDxfId="354"/>
    <tableColumn id="12" xr3:uid="{00000000-0010-0000-0400-00000C000000}" name="Explanation" dataDxfId="353"/>
    <tableColumn id="3" xr3:uid="{00000000-0010-0000-0400-000003000000}" name="Remarks" dataDxfId="352"/>
  </tableColumns>
  <tableStyleInfo name="TableStyleLight2" showFirstColumn="0" showLastColumn="0" showRowStripes="1" showColumnStripes="0"/>
</table>
</file>

<file path=xl/tables/table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1" xr:uid="{00000000-000C-0000-FFFF-FFFF05000000}" name="Table1581312" displayName="Table1581312" ref="B8:O45" totalsRowShown="0" headerRowDxfId="351" dataDxfId="350">
  <tableColumns count="14">
    <tableColumn id="1" xr3:uid="{00000000-0010-0000-0500-000001000000}" name="Modbus Register" dataDxfId="349">
      <calculatedColumnFormula>B8+G8</calculatedColumnFormula>
    </tableColumn>
    <tableColumn id="13" xr3:uid="{00000000-0010-0000-0500-00000D000000}" name="Modbus Register (Decimal)" dataDxfId="348"/>
    <tableColumn id="10" xr3:uid="{00000000-0010-0000-0500-00000A000000}" name="Modbus Register (HEX)" dataDxfId="347">
      <calculatedColumnFormula>DEC2HEX(C9)</calculatedColumnFormula>
    </tableColumn>
    <tableColumn id="6" xr3:uid="{00000000-0010-0000-0500-000006000000}" name="Function Code (Read)" dataDxfId="346"/>
    <tableColumn id="14" xr3:uid="{00000000-0010-0000-0500-00000E000000}" name="Function Code (Write)" dataDxfId="345"/>
    <tableColumn id="2" xr3:uid="{00000000-0010-0000-0500-000002000000}" name="# of  register" dataDxfId="344"/>
    <tableColumn id="4" xr3:uid="{00000000-0010-0000-0500-000004000000}" name="Byte Size" dataDxfId="343">
      <calculatedColumnFormula>G9*2</calculatedColumnFormula>
    </tableColumn>
    <tableColumn id="5" xr3:uid="{00000000-0010-0000-0500-000005000000}" name="Description" dataDxfId="342"/>
    <tableColumn id="7" xr3:uid="{00000000-0010-0000-0500-000007000000}" name="Value Range" dataDxfId="341"/>
    <tableColumn id="8" xr3:uid="{00000000-0010-0000-0500-000008000000}" name="Default" dataDxfId="340"/>
    <tableColumn id="9" xr3:uid="{00000000-0010-0000-0500-000009000000}" name="Format" dataDxfId="339"/>
    <tableColumn id="11" xr3:uid="{00000000-0010-0000-0500-00000B000000}" name="Property" dataDxfId="338"/>
    <tableColumn id="12" xr3:uid="{00000000-0010-0000-0500-00000C000000}" name="Explanation" dataDxfId="337"/>
    <tableColumn id="3" xr3:uid="{00000000-0010-0000-0500-000003000000}" name="Remarks" dataDxfId="336"/>
  </tableColumns>
  <tableStyleInfo name="TableStyleLight2" showFirstColumn="0" showLastColumn="0" showRowStripes="1" showColumnStripes="0"/>
</table>
</file>

<file path=xl/tables/table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7" xr:uid="{00000000-000C-0000-FFFF-FFFF06000000}" name="Table15813141628" displayName="Table15813141628" ref="B8:O43" totalsRowShown="0" headerRowDxfId="335" dataDxfId="334">
  <tableColumns count="14">
    <tableColumn id="1" xr3:uid="{00000000-0010-0000-0600-000001000000}" name="Modbus Register" dataDxfId="333">
      <calculatedColumnFormula>B8+G8</calculatedColumnFormula>
    </tableColumn>
    <tableColumn id="13" xr3:uid="{00000000-0010-0000-0600-00000D000000}" name="Modbus Register (Decimal)" dataDxfId="332"/>
    <tableColumn id="10" xr3:uid="{00000000-0010-0000-0600-00000A000000}" name="Modbus Register (HEX)" dataDxfId="331">
      <calculatedColumnFormula>DEC2HEX(C9)</calculatedColumnFormula>
    </tableColumn>
    <tableColumn id="6" xr3:uid="{00000000-0010-0000-0600-000006000000}" name="Function Code (Read)" dataDxfId="330"/>
    <tableColumn id="14" xr3:uid="{00000000-0010-0000-0600-00000E000000}" name="Function Code (Write)" dataDxfId="329"/>
    <tableColumn id="2" xr3:uid="{00000000-0010-0000-0600-000002000000}" name="# of  register" dataDxfId="328"/>
    <tableColumn id="4" xr3:uid="{00000000-0010-0000-0600-000004000000}" name="Byte Size" dataDxfId="327">
      <calculatedColumnFormula>G9*2</calculatedColumnFormula>
    </tableColumn>
    <tableColumn id="5" xr3:uid="{00000000-0010-0000-0600-000005000000}" name="Description" dataDxfId="326"/>
    <tableColumn id="7" xr3:uid="{00000000-0010-0000-0600-000007000000}" name="Value Range" dataDxfId="325"/>
    <tableColumn id="8" xr3:uid="{00000000-0010-0000-0600-000008000000}" name="Default" dataDxfId="324"/>
    <tableColumn id="9" xr3:uid="{00000000-0010-0000-0600-000009000000}" name="Format" dataDxfId="323"/>
    <tableColumn id="11" xr3:uid="{00000000-0010-0000-0600-00000B000000}" name="Property" dataDxfId="322"/>
    <tableColumn id="12" xr3:uid="{00000000-0010-0000-0600-00000C000000}" name="Explanation" dataDxfId="321"/>
    <tableColumn id="3" xr3:uid="{00000000-0010-0000-0600-000003000000}" name="Remarks" dataDxfId="320"/>
  </tableColumns>
  <tableStyleInfo name="TableStyleLight2" showFirstColumn="0" showLastColumn="0" showRowStripes="1" showColumnStripes="0"/>
</table>
</file>

<file path=xl/tables/table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3" xr:uid="{00000000-000C-0000-FFFF-FFFF07000000}" name="Table158131519424" displayName="Table158131519424" ref="B8:O47" totalsRowShown="0" headerRowDxfId="319" dataDxfId="318">
  <tableColumns count="14">
    <tableColumn id="1" xr3:uid="{00000000-0010-0000-0700-000001000000}" name="Modbus Register" dataDxfId="317">
      <calculatedColumnFormula>B8+G8</calculatedColumnFormula>
    </tableColumn>
    <tableColumn id="13" xr3:uid="{00000000-0010-0000-0700-00000D000000}" name="Modbus Register (Decimal)" dataDxfId="316"/>
    <tableColumn id="10" xr3:uid="{00000000-0010-0000-0700-00000A000000}" name="Modbus Register (HEX)" dataDxfId="315">
      <calculatedColumnFormula>DEC2HEX(C9)</calculatedColumnFormula>
    </tableColumn>
    <tableColumn id="6" xr3:uid="{00000000-0010-0000-0700-000006000000}" name="Function Code (Read)" dataDxfId="314"/>
    <tableColumn id="14" xr3:uid="{00000000-0010-0000-0700-00000E000000}" name="Function Code (Write)" dataDxfId="313"/>
    <tableColumn id="2" xr3:uid="{00000000-0010-0000-0700-000002000000}" name="# of  register" dataDxfId="312"/>
    <tableColumn id="4" xr3:uid="{00000000-0010-0000-0700-000004000000}" name="Byte Size" dataDxfId="311">
      <calculatedColumnFormula>G9*2</calculatedColumnFormula>
    </tableColumn>
    <tableColumn id="5" xr3:uid="{00000000-0010-0000-0700-000005000000}" name="Description" dataDxfId="310"/>
    <tableColumn id="7" xr3:uid="{00000000-0010-0000-0700-000007000000}" name="Value Range" dataDxfId="309"/>
    <tableColumn id="8" xr3:uid="{00000000-0010-0000-0700-000008000000}" name="Default" dataDxfId="308"/>
    <tableColumn id="9" xr3:uid="{00000000-0010-0000-0700-000009000000}" name="Format" dataDxfId="307"/>
    <tableColumn id="11" xr3:uid="{00000000-0010-0000-0700-00000B000000}" name="Property" dataDxfId="306"/>
    <tableColumn id="12" xr3:uid="{00000000-0010-0000-0700-00000C000000}" name="Explanation" dataDxfId="305"/>
    <tableColumn id="3" xr3:uid="{00000000-0010-0000-0700-000003000000}" name="Remarks" dataDxfId="304"/>
  </tableColumns>
  <tableStyleInfo name="TableStyleLight2" showFirstColumn="0" showLastColumn="0" showRowStripes="1" showColumnStripes="0"/>
</table>
</file>

<file path=xl/tables/table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0" xr:uid="{00000000-000C-0000-FFFF-FFFF08000000}" name="Table1581314168911" displayName="Table1581314168911" ref="B8:O37" totalsRowShown="0" headerRowDxfId="303" dataDxfId="302">
  <tableColumns count="14">
    <tableColumn id="1" xr3:uid="{00000000-0010-0000-0800-000001000000}" name="Modbus Register" dataDxfId="301">
      <calculatedColumnFormula>B8+G8</calculatedColumnFormula>
    </tableColumn>
    <tableColumn id="13" xr3:uid="{00000000-0010-0000-0800-00000D000000}" name="Modbus Register (Decimal)" dataDxfId="300"/>
    <tableColumn id="10" xr3:uid="{00000000-0010-0000-0800-00000A000000}" name="Modbus Register (HEX)" dataDxfId="299">
      <calculatedColumnFormula>DEC2HEX(C9)</calculatedColumnFormula>
    </tableColumn>
    <tableColumn id="6" xr3:uid="{00000000-0010-0000-0800-000006000000}" name="Function Code (Read)" dataDxfId="298"/>
    <tableColumn id="14" xr3:uid="{00000000-0010-0000-0800-00000E000000}" name="Function Code (Write)" dataDxfId="297"/>
    <tableColumn id="2" xr3:uid="{00000000-0010-0000-0800-000002000000}" name="# of  register" dataDxfId="296"/>
    <tableColumn id="4" xr3:uid="{00000000-0010-0000-0800-000004000000}" name="Byte Size" dataDxfId="295">
      <calculatedColumnFormula>G9*2</calculatedColumnFormula>
    </tableColumn>
    <tableColumn id="5" xr3:uid="{00000000-0010-0000-0800-000005000000}" name="Description" dataDxfId="294"/>
    <tableColumn id="7" xr3:uid="{00000000-0010-0000-0800-000007000000}" name="Value Range" dataDxfId="293"/>
    <tableColumn id="8" xr3:uid="{00000000-0010-0000-0800-000008000000}" name="Default" dataDxfId="292"/>
    <tableColumn id="9" xr3:uid="{00000000-0010-0000-0800-000009000000}" name="Format" dataDxfId="291"/>
    <tableColumn id="11" xr3:uid="{00000000-0010-0000-0800-00000B000000}" name="Property" dataDxfId="290"/>
    <tableColumn id="12" xr3:uid="{00000000-0010-0000-0800-00000C000000}" name="Explanation" dataDxfId="289"/>
    <tableColumn id="3" xr3:uid="{00000000-0010-0000-0800-000003000000}" name="Remarks" dataDxfId="288"/>
  </tableColumns>
  <tableStyleInfo name="TableStyleLight2" showFirstColumn="0" showLastColumn="0" showRowStripes="1" showColumnStripes="0"/>
</table>
</file>

<file path=xl/tables/table1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9" xr:uid="{00000000-000C-0000-FFFF-FFFF09000000}" name="Table15813141689" displayName="Table15813141689" ref="B8:O40" totalsRowShown="0" headerRowDxfId="287" dataDxfId="286">
  <tableColumns count="14">
    <tableColumn id="1" xr3:uid="{00000000-0010-0000-0900-000001000000}" name="Modbus Register" dataDxfId="285">
      <calculatedColumnFormula>B8+G8</calculatedColumnFormula>
    </tableColumn>
    <tableColumn id="13" xr3:uid="{00000000-0010-0000-0900-00000D000000}" name="Modbus Register (Decimal)" dataDxfId="284"/>
    <tableColumn id="10" xr3:uid="{00000000-0010-0000-0900-00000A000000}" name="Modbus Register (HEX)" dataDxfId="283">
      <calculatedColumnFormula>DEC2HEX(C9)</calculatedColumnFormula>
    </tableColumn>
    <tableColumn id="6" xr3:uid="{00000000-0010-0000-0900-000006000000}" name="Function Code (Read)" dataDxfId="282"/>
    <tableColumn id="14" xr3:uid="{00000000-0010-0000-0900-00000E000000}" name="Function Code (Write)" dataDxfId="281"/>
    <tableColumn id="2" xr3:uid="{00000000-0010-0000-0900-000002000000}" name="# of  register" dataDxfId="280"/>
    <tableColumn id="4" xr3:uid="{00000000-0010-0000-0900-000004000000}" name="Byte Size" dataDxfId="279">
      <calculatedColumnFormula>G9*2</calculatedColumnFormula>
    </tableColumn>
    <tableColumn id="5" xr3:uid="{00000000-0010-0000-0900-000005000000}" name="Description" dataDxfId="278"/>
    <tableColumn id="7" xr3:uid="{00000000-0010-0000-0900-000007000000}" name="Value Range" dataDxfId="277"/>
    <tableColumn id="8" xr3:uid="{00000000-0010-0000-0900-000008000000}" name="Default" dataDxfId="276"/>
    <tableColumn id="9" xr3:uid="{00000000-0010-0000-0900-000009000000}" name="Format" dataDxfId="275"/>
    <tableColumn id="11" xr3:uid="{00000000-0010-0000-0900-00000B000000}" name="Property" dataDxfId="274"/>
    <tableColumn id="12" xr3:uid="{00000000-0010-0000-0900-00000C000000}" name="Explanation" dataDxfId="273"/>
    <tableColumn id="3" xr3:uid="{00000000-0010-0000-0900-000003000000}" name="Remarks" dataDxfId="272"/>
  </tableColumns>
  <tableStyleInfo name="TableStyleLight2" showFirstColumn="0" showLastColumn="0" showRowStripes="1" showColumnStripes="0"/>
</table>
</file>

<file path=xl/tables/table1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8" xr:uid="{00000000-000C-0000-FFFF-FFFF0A000000}" name="Table15813149" displayName="Table15813149" ref="B8:O43" totalsRowShown="0" headerRowDxfId="271" dataDxfId="270">
  <tableColumns count="14">
    <tableColumn id="1" xr3:uid="{00000000-0010-0000-0A00-000001000000}" name="Modbus Register" dataDxfId="269">
      <calculatedColumnFormula>B8+G8</calculatedColumnFormula>
    </tableColumn>
    <tableColumn id="13" xr3:uid="{00000000-0010-0000-0A00-00000D000000}" name="Modbus Register (Decimal)" dataDxfId="268"/>
    <tableColumn id="10" xr3:uid="{00000000-0010-0000-0A00-00000A000000}" name="Modbus Register (HEX)" dataDxfId="267">
      <calculatedColumnFormula>DEC2HEX(C9)</calculatedColumnFormula>
    </tableColumn>
    <tableColumn id="6" xr3:uid="{00000000-0010-0000-0A00-000006000000}" name="Function Code (Read)" dataDxfId="266"/>
    <tableColumn id="14" xr3:uid="{00000000-0010-0000-0A00-00000E000000}" name="Function Code (Write)" dataDxfId="265"/>
    <tableColumn id="2" xr3:uid="{00000000-0010-0000-0A00-000002000000}" name="# of  register" dataDxfId="264"/>
    <tableColumn id="4" xr3:uid="{00000000-0010-0000-0A00-000004000000}" name="Byte Size" dataDxfId="263">
      <calculatedColumnFormula>G9*2</calculatedColumnFormula>
    </tableColumn>
    <tableColumn id="5" xr3:uid="{00000000-0010-0000-0A00-000005000000}" name="Description" dataDxfId="262"/>
    <tableColumn id="7" xr3:uid="{00000000-0010-0000-0A00-000007000000}" name="Value Range" dataDxfId="261"/>
    <tableColumn id="8" xr3:uid="{00000000-0010-0000-0A00-000008000000}" name="Default" dataDxfId="260"/>
    <tableColumn id="9" xr3:uid="{00000000-0010-0000-0A00-000009000000}" name="Format" dataDxfId="259"/>
    <tableColumn id="11" xr3:uid="{00000000-0010-0000-0A00-00000B000000}" name="Property" dataDxfId="258"/>
    <tableColumn id="12" xr3:uid="{00000000-0010-0000-0A00-00000C000000}" name="Explanation" dataDxfId="257"/>
    <tableColumn id="3" xr3:uid="{00000000-0010-0000-0A00-000003000000}" name="Remarks" dataDxfId="256"/>
  </tableColumns>
  <tableStyleInfo name="TableStyleLight2" showFirstColumn="0" showLastColumn="0" showRowStripes="1" showColumnStripes="0"/>
</table>
</file>

<file path=xl/tables/table1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3" xr:uid="{00000000-000C-0000-FFFF-FFFF0B000000}" name="Table1581314" displayName="Table1581314" ref="B8:O43" totalsRowShown="0" headerRowDxfId="255" dataDxfId="254">
  <tableColumns count="14">
    <tableColumn id="1" xr3:uid="{00000000-0010-0000-0B00-000001000000}" name="Modbus Register" dataDxfId="253">
      <calculatedColumnFormula>B8+G8</calculatedColumnFormula>
    </tableColumn>
    <tableColumn id="13" xr3:uid="{00000000-0010-0000-0B00-00000D000000}" name="Modbus Register (Decimal)" dataDxfId="252"/>
    <tableColumn id="10" xr3:uid="{00000000-0010-0000-0B00-00000A000000}" name="Modbus Register (HEX)" dataDxfId="251">
      <calculatedColumnFormula>DEC2HEX(C9)</calculatedColumnFormula>
    </tableColumn>
    <tableColumn id="6" xr3:uid="{00000000-0010-0000-0B00-000006000000}" name="Function Code (Read)" dataDxfId="250"/>
    <tableColumn id="14" xr3:uid="{00000000-0010-0000-0B00-00000E000000}" name="Function Code (Write)" dataDxfId="249"/>
    <tableColumn id="2" xr3:uid="{00000000-0010-0000-0B00-000002000000}" name="# of  register" dataDxfId="248"/>
    <tableColumn id="4" xr3:uid="{00000000-0010-0000-0B00-000004000000}" name="Byte Size" dataDxfId="247">
      <calculatedColumnFormula>G9*2</calculatedColumnFormula>
    </tableColumn>
    <tableColumn id="5" xr3:uid="{00000000-0010-0000-0B00-000005000000}" name="Description" dataDxfId="246"/>
    <tableColumn id="7" xr3:uid="{00000000-0010-0000-0B00-000007000000}" name="Value Range" dataDxfId="245"/>
    <tableColumn id="8" xr3:uid="{00000000-0010-0000-0B00-000008000000}" name="Default" dataDxfId="244"/>
    <tableColumn id="9" xr3:uid="{00000000-0010-0000-0B00-000009000000}" name="Format" dataDxfId="243"/>
    <tableColumn id="11" xr3:uid="{00000000-0010-0000-0B00-00000B000000}" name="Property" dataDxfId="242"/>
    <tableColumn id="12" xr3:uid="{00000000-0010-0000-0B00-00000C000000}" name="Explanation" dataDxfId="241"/>
    <tableColumn id="3" xr3:uid="{00000000-0010-0000-0B00-000003000000}" name="Remarks" dataDxfId="240"/>
  </tableColumns>
  <tableStyleInfo name="TableStyleLight2" showFirstColumn="0" showLastColumn="0" showRowStripes="1" showColumnStripes="0"/>
</table>
</file>

<file path=xl/tables/table1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 xr:uid="{00000000-000C-0000-FFFF-FFFF0C000000}" name="Table1581314168" displayName="Table1581314168" ref="B8:O43" totalsRowShown="0" headerRowDxfId="239" dataDxfId="238">
  <tableColumns count="14">
    <tableColumn id="1" xr3:uid="{00000000-0010-0000-0C00-000001000000}" name="Modbus Register" dataDxfId="237">
      <calculatedColumnFormula>B8+G8</calculatedColumnFormula>
    </tableColumn>
    <tableColumn id="13" xr3:uid="{00000000-0010-0000-0C00-00000D000000}" name="Modbus Register (Decimal)" dataDxfId="236"/>
    <tableColumn id="10" xr3:uid="{00000000-0010-0000-0C00-00000A000000}" name="Modbus Register (HEX)" dataDxfId="235">
      <calculatedColumnFormula>DEC2HEX(C9)</calculatedColumnFormula>
    </tableColumn>
    <tableColumn id="6" xr3:uid="{00000000-0010-0000-0C00-000006000000}" name="Function Code (Read)" dataDxfId="234"/>
    <tableColumn id="14" xr3:uid="{00000000-0010-0000-0C00-00000E000000}" name="Function Code (Write)" dataDxfId="233"/>
    <tableColumn id="2" xr3:uid="{00000000-0010-0000-0C00-000002000000}" name="# of  register" dataDxfId="232"/>
    <tableColumn id="4" xr3:uid="{00000000-0010-0000-0C00-000004000000}" name="Byte Size" dataDxfId="231">
      <calculatedColumnFormula>G9*2</calculatedColumnFormula>
    </tableColumn>
    <tableColumn id="5" xr3:uid="{00000000-0010-0000-0C00-000005000000}" name="Description" dataDxfId="230"/>
    <tableColumn id="7" xr3:uid="{00000000-0010-0000-0C00-000007000000}" name="Value Range" dataDxfId="229"/>
    <tableColumn id="8" xr3:uid="{00000000-0010-0000-0C00-000008000000}" name="Default" dataDxfId="228"/>
    <tableColumn id="9" xr3:uid="{00000000-0010-0000-0C00-000009000000}" name="Format" dataDxfId="227"/>
    <tableColumn id="11" xr3:uid="{00000000-0010-0000-0C00-00000B000000}" name="Property" dataDxfId="226"/>
    <tableColumn id="12" xr3:uid="{00000000-0010-0000-0C00-00000C000000}" name="Explanation" dataDxfId="225"/>
    <tableColumn id="3" xr3:uid="{00000000-0010-0000-0C00-000003000000}" name="Remarks" dataDxfId="224"/>
  </tableColumns>
  <tableStyleInfo name="TableStyleLight2" showFirstColumn="0" showLastColumn="0" showRowStripes="1" showColumnStripes="0"/>
</table>
</file>

<file path=xl/tables/table1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5" xr:uid="{00000000-000C-0000-FFFF-FFFF0D000000}" name="Table158131416" displayName="Table158131416" ref="B8:O43" totalsRowShown="0" headerRowDxfId="223" dataDxfId="222">
  <tableColumns count="14">
    <tableColumn id="1" xr3:uid="{00000000-0010-0000-0D00-000001000000}" name="Modbus Register" dataDxfId="221">
      <calculatedColumnFormula>B8+G8</calculatedColumnFormula>
    </tableColumn>
    <tableColumn id="13" xr3:uid="{00000000-0010-0000-0D00-00000D000000}" name="Modbus Register (Decimal)" dataDxfId="220"/>
    <tableColumn id="10" xr3:uid="{00000000-0010-0000-0D00-00000A000000}" name="Modbus Register (HEX)" dataDxfId="219">
      <calculatedColumnFormula>DEC2HEX(C9)</calculatedColumnFormula>
    </tableColumn>
    <tableColumn id="6" xr3:uid="{00000000-0010-0000-0D00-000006000000}" name="Function Code (Read)" dataDxfId="218"/>
    <tableColumn id="14" xr3:uid="{00000000-0010-0000-0D00-00000E000000}" name="Function Code (Write)" dataDxfId="217"/>
    <tableColumn id="2" xr3:uid="{00000000-0010-0000-0D00-000002000000}" name="# of  register" dataDxfId="216"/>
    <tableColumn id="4" xr3:uid="{00000000-0010-0000-0D00-000004000000}" name="Byte Size" dataDxfId="215">
      <calculatedColumnFormula>G9*2</calculatedColumnFormula>
    </tableColumn>
    <tableColumn id="5" xr3:uid="{00000000-0010-0000-0D00-000005000000}" name="Description" dataDxfId="214"/>
    <tableColumn id="7" xr3:uid="{00000000-0010-0000-0D00-000007000000}" name="Value Range" dataDxfId="213"/>
    <tableColumn id="8" xr3:uid="{00000000-0010-0000-0D00-000008000000}" name="Default" dataDxfId="212"/>
    <tableColumn id="9" xr3:uid="{00000000-0010-0000-0D00-000009000000}" name="Format" dataDxfId="211"/>
    <tableColumn id="11" xr3:uid="{00000000-0010-0000-0D00-00000B000000}" name="Property" dataDxfId="210"/>
    <tableColumn id="12" xr3:uid="{00000000-0010-0000-0D00-00000C000000}" name="Explanation" dataDxfId="209"/>
    <tableColumn id="3" xr3:uid="{00000000-0010-0000-0D00-000003000000}" name="Remarks" dataDxfId="208"/>
  </tableColumns>
  <tableStyleInfo name="TableStyleLight2" showFirstColumn="0" showLastColumn="0" showRowStripes="1" showColumnStripes="0"/>
</table>
</file>

<file path=xl/tables/table1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6" xr:uid="{00000000-000C-0000-FFFF-FFFF0E000000}" name="Table15813141617" displayName="Table15813141617" ref="B8:O43" totalsRowShown="0" headerRowDxfId="207" dataDxfId="206">
  <tableColumns count="14">
    <tableColumn id="1" xr3:uid="{00000000-0010-0000-0E00-000001000000}" name="Modbus Register" dataDxfId="205">
      <calculatedColumnFormula>B8+G8</calculatedColumnFormula>
    </tableColumn>
    <tableColumn id="13" xr3:uid="{00000000-0010-0000-0E00-00000D000000}" name="Modbus Register (Decimal)" dataDxfId="204"/>
    <tableColumn id="10" xr3:uid="{00000000-0010-0000-0E00-00000A000000}" name="Modbus Register (HEX)" dataDxfId="203">
      <calculatedColumnFormula>DEC2HEX(C9)</calculatedColumnFormula>
    </tableColumn>
    <tableColumn id="6" xr3:uid="{00000000-0010-0000-0E00-000006000000}" name="Function Code (Read)" dataDxfId="202"/>
    <tableColumn id="14" xr3:uid="{00000000-0010-0000-0E00-00000E000000}" name="Function Code (Write)" dataDxfId="201"/>
    <tableColumn id="2" xr3:uid="{00000000-0010-0000-0E00-000002000000}" name="# of  register" dataDxfId="200"/>
    <tableColumn id="4" xr3:uid="{00000000-0010-0000-0E00-000004000000}" name="Byte Size" dataDxfId="199">
      <calculatedColumnFormula>G9*2</calculatedColumnFormula>
    </tableColumn>
    <tableColumn id="5" xr3:uid="{00000000-0010-0000-0E00-000005000000}" name="Description" dataDxfId="198"/>
    <tableColumn id="7" xr3:uid="{00000000-0010-0000-0E00-000007000000}" name="Value Range" dataDxfId="197"/>
    <tableColumn id="8" xr3:uid="{00000000-0010-0000-0E00-000008000000}" name="Default" dataDxfId="196"/>
    <tableColumn id="9" xr3:uid="{00000000-0010-0000-0E00-000009000000}" name="Format" dataDxfId="195"/>
    <tableColumn id="11" xr3:uid="{00000000-0010-0000-0E00-00000B000000}" name="Property" dataDxfId="194"/>
    <tableColumn id="12" xr3:uid="{00000000-0010-0000-0E00-00000C000000}" name="Explanation" dataDxfId="193"/>
    <tableColumn id="3" xr3:uid="{00000000-0010-0000-0E00-000003000000}" name="Remarks" dataDxfId="192"/>
  </tableColumns>
  <tableStyleInfo name="TableStyleLight2" showFirstColumn="0" showLastColumn="0" showRowStripes="1" showColumnStripes="0"/>
</table>
</file>

<file path=xl/tables/table1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7" xr:uid="{00000000-000C-0000-FFFF-FFFF0F000000}" name="Table1581314161718" displayName="Table1581314161718" ref="B8:O43" totalsRowShown="0" headerRowDxfId="191" dataDxfId="190">
  <tableColumns count="14">
    <tableColumn id="1" xr3:uid="{00000000-0010-0000-0F00-000001000000}" name="Modbus Register" dataDxfId="189">
      <calculatedColumnFormula>B8+G8</calculatedColumnFormula>
    </tableColumn>
    <tableColumn id="13" xr3:uid="{00000000-0010-0000-0F00-00000D000000}" name="Modbus Register (Decimal)" dataDxfId="188"/>
    <tableColumn id="10" xr3:uid="{00000000-0010-0000-0F00-00000A000000}" name="Modbus Register (HEX)" dataDxfId="187">
      <calculatedColumnFormula>DEC2HEX(C9)</calculatedColumnFormula>
    </tableColumn>
    <tableColumn id="6" xr3:uid="{00000000-0010-0000-0F00-000006000000}" name="Function Code (Read)" dataDxfId="186"/>
    <tableColumn id="14" xr3:uid="{00000000-0010-0000-0F00-00000E000000}" name="Function Code (Write)" dataDxfId="185"/>
    <tableColumn id="2" xr3:uid="{00000000-0010-0000-0F00-000002000000}" name="# of  register" dataDxfId="184"/>
    <tableColumn id="4" xr3:uid="{00000000-0010-0000-0F00-000004000000}" name="Byte Size" dataDxfId="183">
      <calculatedColumnFormula>G9*2</calculatedColumnFormula>
    </tableColumn>
    <tableColumn id="5" xr3:uid="{00000000-0010-0000-0F00-000005000000}" name="Description" dataDxfId="182"/>
    <tableColumn id="7" xr3:uid="{00000000-0010-0000-0F00-000007000000}" name="Value Range" dataDxfId="181"/>
    <tableColumn id="8" xr3:uid="{00000000-0010-0000-0F00-000008000000}" name="Default" dataDxfId="180"/>
    <tableColumn id="9" xr3:uid="{00000000-0010-0000-0F00-000009000000}" name="Format" dataDxfId="179"/>
    <tableColumn id="11" xr3:uid="{00000000-0010-0000-0F00-00000B000000}" name="Property" dataDxfId="178"/>
    <tableColumn id="12" xr3:uid="{00000000-0010-0000-0F00-00000C000000}" name="Explanation" dataDxfId="177"/>
    <tableColumn id="3" xr3:uid="{00000000-0010-0000-0F00-000003000000}" name="Remarks" dataDxfId="176"/>
  </tableColumns>
  <tableStyleInfo name="TableStyleLight2" showFirstColumn="0" showLastColumn="0" showRowStripes="1" showColumnStripes="0"/>
</table>
</file>

<file path=xl/tables/table1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00000000-000C-0000-FFFF-FFFF10000000}" name="Table158131416175" displayName="Table158131416175" ref="B8:O43" totalsRowShown="0" headerRowDxfId="175" dataDxfId="174">
  <tableColumns count="14">
    <tableColumn id="1" xr3:uid="{00000000-0010-0000-1000-000001000000}" name="Modbus Register" dataDxfId="173">
      <calculatedColumnFormula>B8+G8</calculatedColumnFormula>
    </tableColumn>
    <tableColumn id="13" xr3:uid="{00000000-0010-0000-1000-00000D000000}" name="Modbus Register (Decimal)" dataDxfId="172"/>
    <tableColumn id="10" xr3:uid="{00000000-0010-0000-1000-00000A000000}" name="Modbus Register (HEX)" dataDxfId="171">
      <calculatedColumnFormula>DEC2HEX(C9)</calculatedColumnFormula>
    </tableColumn>
    <tableColumn id="6" xr3:uid="{00000000-0010-0000-1000-000006000000}" name="Function Code (Read)" dataDxfId="170"/>
    <tableColumn id="14" xr3:uid="{00000000-0010-0000-1000-00000E000000}" name="Function Code (Write)" dataDxfId="169"/>
    <tableColumn id="2" xr3:uid="{00000000-0010-0000-1000-000002000000}" name="# of  register" dataDxfId="168"/>
    <tableColumn id="4" xr3:uid="{00000000-0010-0000-1000-000004000000}" name="Byte Size" dataDxfId="167">
      <calculatedColumnFormula>G9*2</calculatedColumnFormula>
    </tableColumn>
    <tableColumn id="5" xr3:uid="{00000000-0010-0000-1000-000005000000}" name="Description" dataDxfId="166"/>
    <tableColumn id="7" xr3:uid="{00000000-0010-0000-1000-000007000000}" name="Value Range" dataDxfId="165"/>
    <tableColumn id="8" xr3:uid="{00000000-0010-0000-1000-000008000000}" name="Default" dataDxfId="164"/>
    <tableColumn id="9" xr3:uid="{00000000-0010-0000-1000-000009000000}" name="Format" dataDxfId="163"/>
    <tableColumn id="11" xr3:uid="{00000000-0010-0000-1000-00000B000000}" name="Property" dataDxfId="162"/>
    <tableColumn id="12" xr3:uid="{00000000-0010-0000-1000-00000C000000}" name="Explanation" dataDxfId="161"/>
    <tableColumn id="3" xr3:uid="{00000000-0010-0000-1000-000003000000}" name="Remarks" dataDxfId="160"/>
  </tableColumns>
  <tableStyleInfo name="TableStyleLight2" showFirstColumn="0" showLastColumn="0" showRowStripes="1" showColumnStripes="0"/>
</table>
</file>

<file path=xl/tables/table1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2" xr:uid="{00000000-000C-0000-FFFF-FFFF11000000}" name="Table15813" displayName="Table15813" ref="B8:O45" totalsRowShown="0" headerRowDxfId="159" dataDxfId="158">
  <tableColumns count="14">
    <tableColumn id="1" xr3:uid="{00000000-0010-0000-1100-000001000000}" name="Modbus Register" dataDxfId="157">
      <calculatedColumnFormula>B8+G8</calculatedColumnFormula>
    </tableColumn>
    <tableColumn id="13" xr3:uid="{00000000-0010-0000-1100-00000D000000}" name="Modbus Register (Decimal)" dataDxfId="156"/>
    <tableColumn id="10" xr3:uid="{00000000-0010-0000-1100-00000A000000}" name="Modbus Register (HEX)" dataDxfId="155">
      <calculatedColumnFormula>DEC2HEX(C9)</calculatedColumnFormula>
    </tableColumn>
    <tableColumn id="6" xr3:uid="{00000000-0010-0000-1100-000006000000}" name="Function Code (Read)" dataDxfId="154"/>
    <tableColumn id="14" xr3:uid="{00000000-0010-0000-1100-00000E000000}" name="Function Code (Write)" dataDxfId="153"/>
    <tableColumn id="2" xr3:uid="{00000000-0010-0000-1100-000002000000}" name="# of  register" dataDxfId="152"/>
    <tableColumn id="4" xr3:uid="{00000000-0010-0000-1100-000004000000}" name="Byte Size" dataDxfId="151">
      <calculatedColumnFormula>G9*2</calculatedColumnFormula>
    </tableColumn>
    <tableColumn id="5" xr3:uid="{00000000-0010-0000-1100-000005000000}" name="Description" dataDxfId="150"/>
    <tableColumn id="7" xr3:uid="{00000000-0010-0000-1100-000007000000}" name="Value Range" dataDxfId="149"/>
    <tableColumn id="8" xr3:uid="{00000000-0010-0000-1100-000008000000}" name="Default" dataDxfId="148"/>
    <tableColumn id="9" xr3:uid="{00000000-0010-0000-1100-000009000000}" name="Format" dataDxfId="147"/>
    <tableColumn id="11" xr3:uid="{00000000-0010-0000-1100-00000B000000}" name="Property" dataDxfId="146"/>
    <tableColumn id="12" xr3:uid="{00000000-0010-0000-1100-00000C000000}" name="Explanation" dataDxfId="145"/>
    <tableColumn id="3" xr3:uid="{00000000-0010-0000-1100-000003000000}" name="Remarks" dataDxfId="144"/>
  </tableColumns>
  <tableStyleInfo name="TableStyleLight2" showFirstColumn="0" showLastColumn="0" showRowStripes="1" showColumnStripes="0"/>
</table>
</file>

<file path=xl/tables/table1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8" xr:uid="{00000000-000C-0000-FFFF-FFFF12000000}" name="Table158131519" displayName="Table158131519" ref="B8:O49" totalsRowShown="0" headerRowDxfId="143" dataDxfId="142">
  <tableColumns count="14">
    <tableColumn id="1" xr3:uid="{00000000-0010-0000-1200-000001000000}" name="Modbus Register" dataDxfId="141">
      <calculatedColumnFormula>B8+G8</calculatedColumnFormula>
    </tableColumn>
    <tableColumn id="13" xr3:uid="{00000000-0010-0000-1200-00000D000000}" name="Modbus Register (Decimal)" dataDxfId="140"/>
    <tableColumn id="10" xr3:uid="{00000000-0010-0000-1200-00000A000000}" name="Modbus Register (HEX)" dataDxfId="139">
      <calculatedColumnFormula>DEC2HEX(C9)</calculatedColumnFormula>
    </tableColumn>
    <tableColumn id="6" xr3:uid="{00000000-0010-0000-1200-000006000000}" name="Function Code (Read)" dataDxfId="138"/>
    <tableColumn id="14" xr3:uid="{00000000-0010-0000-1200-00000E000000}" name="Function Code (Write)" dataDxfId="137"/>
    <tableColumn id="2" xr3:uid="{00000000-0010-0000-1200-000002000000}" name="# of  register" dataDxfId="136"/>
    <tableColumn id="4" xr3:uid="{00000000-0010-0000-1200-000004000000}" name="Byte Size" dataDxfId="135">
      <calculatedColumnFormula>G9*2</calculatedColumnFormula>
    </tableColumn>
    <tableColumn id="5" xr3:uid="{00000000-0010-0000-1200-000005000000}" name="Description" dataDxfId="134"/>
    <tableColumn id="7" xr3:uid="{00000000-0010-0000-1200-000007000000}" name="Value Range" dataDxfId="133"/>
    <tableColumn id="8" xr3:uid="{00000000-0010-0000-1200-000008000000}" name="Default" dataDxfId="132"/>
    <tableColumn id="9" xr3:uid="{00000000-0010-0000-1200-000009000000}" name="Format" dataDxfId="131"/>
    <tableColumn id="11" xr3:uid="{00000000-0010-0000-1200-00000B000000}" name="Property" dataDxfId="130"/>
    <tableColumn id="12" xr3:uid="{00000000-0010-0000-1200-00000C000000}" name="Explanation" dataDxfId="129"/>
    <tableColumn id="3" xr3:uid="{00000000-0010-0000-1200-000003000000}" name="Remarks" dataDxfId="128"/>
  </tableColumns>
  <tableStyleInfo name="TableStyleLight2" showFirstColumn="0" showLastColumn="0" showRowStripes="1" showColumnStripes="0"/>
</table>
</file>

<file path=xl/tables/table2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9" xr:uid="{00000000-000C-0000-FFFF-FFFF13000000}" name="Table158131520" displayName="Table158131520" ref="B8:O47" totalsRowShown="0" headerRowDxfId="127" dataDxfId="126">
  <tableColumns count="14">
    <tableColumn id="1" xr3:uid="{00000000-0010-0000-1300-000001000000}" name="Modbus Register" dataDxfId="125">
      <calculatedColumnFormula>B8+G8</calculatedColumnFormula>
    </tableColumn>
    <tableColumn id="13" xr3:uid="{00000000-0010-0000-1300-00000D000000}" name="Modbus Register (Decimal)" dataDxfId="124"/>
    <tableColumn id="10" xr3:uid="{00000000-0010-0000-1300-00000A000000}" name="Modbus Register (HEX)" dataDxfId="123">
      <calculatedColumnFormula>DEC2HEX(C9)</calculatedColumnFormula>
    </tableColumn>
    <tableColumn id="6" xr3:uid="{00000000-0010-0000-1300-000006000000}" name="Function Code (Read)" dataDxfId="122"/>
    <tableColumn id="14" xr3:uid="{00000000-0010-0000-1300-00000E000000}" name="Function Code (Write)" dataDxfId="121"/>
    <tableColumn id="2" xr3:uid="{00000000-0010-0000-1300-000002000000}" name="# of  register" dataDxfId="120"/>
    <tableColumn id="4" xr3:uid="{00000000-0010-0000-1300-000004000000}" name="Byte Size" dataDxfId="119">
      <calculatedColumnFormula>G9*2</calculatedColumnFormula>
    </tableColumn>
    <tableColumn id="5" xr3:uid="{00000000-0010-0000-1300-000005000000}" name="Description" dataDxfId="118"/>
    <tableColumn id="7" xr3:uid="{00000000-0010-0000-1300-000007000000}" name="Value Range" dataDxfId="117"/>
    <tableColumn id="8" xr3:uid="{00000000-0010-0000-1300-000008000000}" name="Default" dataDxfId="116"/>
    <tableColumn id="9" xr3:uid="{00000000-0010-0000-1300-000009000000}" name="Format" dataDxfId="115"/>
    <tableColumn id="11" xr3:uid="{00000000-0010-0000-1300-00000B000000}" name="Property" dataDxfId="114"/>
    <tableColumn id="12" xr3:uid="{00000000-0010-0000-1300-00000C000000}" name="Explanation" dataDxfId="113"/>
    <tableColumn id="3" xr3:uid="{00000000-0010-0000-1300-000003000000}" name="Remarks" dataDxfId="112"/>
  </tableColumns>
  <tableStyleInfo name="TableStyleLight2" showFirstColumn="0" showLastColumn="0" showRowStripes="1" showColumnStripes="0"/>
</table>
</file>

<file path=xl/tables/table2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14000000}" name="Table1581315192" displayName="Table1581315192" ref="B8:O54" totalsRowShown="0" headerRowDxfId="111" dataDxfId="110">
  <tableColumns count="14">
    <tableColumn id="1" xr3:uid="{00000000-0010-0000-1400-000001000000}" name="Modbus Register" dataDxfId="109">
      <calculatedColumnFormula>B8+G8</calculatedColumnFormula>
    </tableColumn>
    <tableColumn id="13" xr3:uid="{00000000-0010-0000-1400-00000D000000}" name="Modbus Register (Decimal)" dataDxfId="108"/>
    <tableColumn id="10" xr3:uid="{00000000-0010-0000-1400-00000A000000}" name="Modbus Register (HEX)" dataDxfId="107">
      <calculatedColumnFormula>DEC2HEX(C9)</calculatedColumnFormula>
    </tableColumn>
    <tableColumn id="6" xr3:uid="{00000000-0010-0000-1400-000006000000}" name="Function Code (Read)" dataDxfId="106"/>
    <tableColumn id="14" xr3:uid="{00000000-0010-0000-1400-00000E000000}" name="Function Code (Write)" dataDxfId="105"/>
    <tableColumn id="2" xr3:uid="{00000000-0010-0000-1400-000002000000}" name="# of  register" dataDxfId="104"/>
    <tableColumn id="4" xr3:uid="{00000000-0010-0000-1400-000004000000}" name="Byte Size" dataDxfId="103">
      <calculatedColumnFormula>G9*2</calculatedColumnFormula>
    </tableColumn>
    <tableColumn id="5" xr3:uid="{00000000-0010-0000-1400-000005000000}" name="Description" dataDxfId="102"/>
    <tableColumn id="7" xr3:uid="{00000000-0010-0000-1400-000007000000}" name="Value Range" dataDxfId="101"/>
    <tableColumn id="8" xr3:uid="{00000000-0010-0000-1400-000008000000}" name="Default" dataDxfId="100"/>
    <tableColumn id="9" xr3:uid="{00000000-0010-0000-1400-000009000000}" name="Format" dataDxfId="99"/>
    <tableColumn id="11" xr3:uid="{00000000-0010-0000-1400-00000B000000}" name="Property" dataDxfId="98"/>
    <tableColumn id="12" xr3:uid="{00000000-0010-0000-1400-00000C000000}" name="Explanation" dataDxfId="97"/>
    <tableColumn id="3" xr3:uid="{00000000-0010-0000-1400-000003000000}" name="Remarks" dataDxfId="96"/>
  </tableColumns>
  <tableStyleInfo name="TableStyleLight2" showFirstColumn="0" showLastColumn="0" showRowStripes="1" showColumnStripes="0"/>
</table>
</file>

<file path=xl/tables/table2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F3E3BDE5-9055-4F52-AB54-0D428B7B2031}" name="Table1581315216" displayName="Table1581315216" ref="B8:O47" totalsRowShown="0" headerRowDxfId="95" dataDxfId="94">
  <tableColumns count="14">
    <tableColumn id="1" xr3:uid="{EBF07D97-1165-4285-BDEE-5CB649ED9595}" name="Modbus Register" dataDxfId="93">
      <calculatedColumnFormula>B8+G8</calculatedColumnFormula>
    </tableColumn>
    <tableColumn id="13" xr3:uid="{B6F3A448-24E3-491C-913E-2C4D3C030426}" name="Modbus Register (Decimal)" dataDxfId="92"/>
    <tableColumn id="10" xr3:uid="{8A7AD88E-0C58-4975-A784-C7E86F83021F}" name="Modbus Register (HEX)" dataDxfId="91">
      <calculatedColumnFormula>DEC2HEX(C9)</calculatedColumnFormula>
    </tableColumn>
    <tableColumn id="6" xr3:uid="{B3DAB5C8-A945-4119-96A7-E0EA9CCA2B42}" name="Function Code (Read)" dataDxfId="90"/>
    <tableColumn id="14" xr3:uid="{678A2305-1777-41F8-8396-E12CBE35CD19}" name="Function Code (Write)" dataDxfId="89"/>
    <tableColumn id="2" xr3:uid="{A7C08A88-7097-43D9-836A-0D3EA747B3F0}" name="# of  register" dataDxfId="88"/>
    <tableColumn id="4" xr3:uid="{A66D1DD5-0619-4D10-9248-437AA95CE334}" name="Byte Size" dataDxfId="87">
      <calculatedColumnFormula>G9*2</calculatedColumnFormula>
    </tableColumn>
    <tableColumn id="5" xr3:uid="{82561933-AF2C-408B-AEFD-9CB80AC5A90A}" name="Description" dataDxfId="86"/>
    <tableColumn id="7" xr3:uid="{FEFC1E54-00BA-4628-8521-43E34389B00A}" name="Value Range" dataDxfId="85"/>
    <tableColumn id="8" xr3:uid="{878D0E61-2660-4A46-8310-FDF00F682D2B}" name="Default" dataDxfId="84"/>
    <tableColumn id="9" xr3:uid="{6923161F-F04B-41F6-9346-1817D8A842A0}" name="Format" dataDxfId="83"/>
    <tableColumn id="11" xr3:uid="{B1C519DD-CFC2-478D-88C2-CEAD823FA09D}" name="Property" dataDxfId="82"/>
    <tableColumn id="12" xr3:uid="{150A2D17-065E-4916-B033-1E44F20A4428}" name="Explanation" dataDxfId="81"/>
    <tableColumn id="3" xr3:uid="{C719158F-6840-4AC6-B898-83CBC3502031}" name="Remarks" dataDxfId="80"/>
  </tableColumns>
  <tableStyleInfo name="TableStyleLight2" showFirstColumn="0" showLastColumn="0" showRowStripes="1" showColumnStripes="0"/>
</table>
</file>

<file path=xl/tables/table2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0" xr:uid="{00000000-000C-0000-FFFF-FFFF15000000}" name="Table158131521" displayName="Table158131521" ref="B8:O47" totalsRowShown="0" headerRowDxfId="79" dataDxfId="78">
  <tableColumns count="14">
    <tableColumn id="1" xr3:uid="{00000000-0010-0000-1500-000001000000}" name="Modbus Register" dataDxfId="77">
      <calculatedColumnFormula>B8+G8</calculatedColumnFormula>
    </tableColumn>
    <tableColumn id="13" xr3:uid="{00000000-0010-0000-1500-00000D000000}" name="Modbus Register (Decimal)" dataDxfId="76"/>
    <tableColumn id="10" xr3:uid="{00000000-0010-0000-1500-00000A000000}" name="Modbus Register (HEX)" dataDxfId="75">
      <calculatedColumnFormula>DEC2HEX(C9)</calculatedColumnFormula>
    </tableColumn>
    <tableColumn id="6" xr3:uid="{00000000-0010-0000-1500-000006000000}" name="Function Code (Read)" dataDxfId="74"/>
    <tableColumn id="14" xr3:uid="{00000000-0010-0000-1500-00000E000000}" name="Function Code (Write)" dataDxfId="73"/>
    <tableColumn id="2" xr3:uid="{00000000-0010-0000-1500-000002000000}" name="# of  register" dataDxfId="72"/>
    <tableColumn id="4" xr3:uid="{00000000-0010-0000-1500-000004000000}" name="Byte Size" dataDxfId="71">
      <calculatedColumnFormula>G9*2</calculatedColumnFormula>
    </tableColumn>
    <tableColumn id="5" xr3:uid="{00000000-0010-0000-1500-000005000000}" name="Description" dataDxfId="70"/>
    <tableColumn id="7" xr3:uid="{00000000-0010-0000-1500-000007000000}" name="Value Range" dataDxfId="69"/>
    <tableColumn id="8" xr3:uid="{00000000-0010-0000-1500-000008000000}" name="Default" dataDxfId="68"/>
    <tableColumn id="9" xr3:uid="{00000000-0010-0000-1500-000009000000}" name="Format" dataDxfId="67"/>
    <tableColumn id="11" xr3:uid="{00000000-0010-0000-1500-00000B000000}" name="Property" dataDxfId="66"/>
    <tableColumn id="12" xr3:uid="{00000000-0010-0000-1500-00000C000000}" name="Explanation" dataDxfId="65"/>
    <tableColumn id="3" xr3:uid="{00000000-0010-0000-1500-000003000000}" name="Remarks" dataDxfId="64"/>
  </tableColumns>
  <tableStyleInfo name="TableStyleLight2" showFirstColumn="0" showLastColumn="0" showRowStripes="1" showColumnStripes="0"/>
</table>
</file>

<file path=xl/tables/table2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2" xr:uid="{00000000-000C-0000-FFFF-FFFF16000000}" name="Table158131519423" displayName="Table158131519423" ref="B8:O47" totalsRowShown="0" headerRowDxfId="63" dataDxfId="62">
  <tableColumns count="14">
    <tableColumn id="1" xr3:uid="{00000000-0010-0000-1600-000001000000}" name="Modbus Register" dataDxfId="61">
      <calculatedColumnFormula>B8+G8</calculatedColumnFormula>
    </tableColumn>
    <tableColumn id="13" xr3:uid="{00000000-0010-0000-1600-00000D000000}" name="Modbus Register (Decimal)" dataDxfId="60"/>
    <tableColumn id="10" xr3:uid="{00000000-0010-0000-1600-00000A000000}" name="Modbus Register (HEX)" dataDxfId="59">
      <calculatedColumnFormula>DEC2HEX(C9)</calculatedColumnFormula>
    </tableColumn>
    <tableColumn id="6" xr3:uid="{00000000-0010-0000-1600-000006000000}" name="Function Code (Read)" dataDxfId="58"/>
    <tableColumn id="14" xr3:uid="{00000000-0010-0000-1600-00000E000000}" name="Function Code (Write)" dataDxfId="57"/>
    <tableColumn id="2" xr3:uid="{00000000-0010-0000-1600-000002000000}" name="# of  register" dataDxfId="56"/>
    <tableColumn id="4" xr3:uid="{00000000-0010-0000-1600-000004000000}" name="Byte Size" dataDxfId="55">
      <calculatedColumnFormula>G9*2</calculatedColumnFormula>
    </tableColumn>
    <tableColumn id="5" xr3:uid="{00000000-0010-0000-1600-000005000000}" name="Description" dataDxfId="54"/>
    <tableColumn id="7" xr3:uid="{00000000-0010-0000-1600-000007000000}" name="Value Range" dataDxfId="53"/>
    <tableColumn id="8" xr3:uid="{00000000-0010-0000-1600-000008000000}" name="Default" dataDxfId="52"/>
    <tableColumn id="9" xr3:uid="{00000000-0010-0000-1600-000009000000}" name="Format" dataDxfId="51"/>
    <tableColumn id="11" xr3:uid="{00000000-0010-0000-1600-00000B000000}" name="Property" dataDxfId="50"/>
    <tableColumn id="12" xr3:uid="{00000000-0010-0000-1600-00000C000000}" name="Explanation" dataDxfId="49"/>
    <tableColumn id="3" xr3:uid="{00000000-0010-0000-1600-000003000000}" name="Remarks" dataDxfId="48"/>
  </tableColumns>
  <tableStyleInfo name="TableStyleLight2" showFirstColumn="0" showLastColumn="0" showRowStripes="1" showColumnStripes="0"/>
</table>
</file>

<file path=xl/tables/table2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00000000-000C-0000-FFFF-FFFF17000000}" name="Table1581315194" displayName="Table1581315194" ref="B8:O48" totalsRowShown="0" headerRowDxfId="47" dataDxfId="46">
  <tableColumns count="14">
    <tableColumn id="1" xr3:uid="{00000000-0010-0000-1700-000001000000}" name="Modbus Register" dataDxfId="45">
      <calculatedColumnFormula>B8+G8</calculatedColumnFormula>
    </tableColumn>
    <tableColumn id="13" xr3:uid="{00000000-0010-0000-1700-00000D000000}" name="Modbus Register (Decimal)" dataDxfId="44"/>
    <tableColumn id="10" xr3:uid="{00000000-0010-0000-1700-00000A000000}" name="Modbus Register (HEX)" dataDxfId="43">
      <calculatedColumnFormula>DEC2HEX(C9)</calculatedColumnFormula>
    </tableColumn>
    <tableColumn id="6" xr3:uid="{00000000-0010-0000-1700-000006000000}" name="Function Code (Read)" dataDxfId="42"/>
    <tableColumn id="14" xr3:uid="{00000000-0010-0000-1700-00000E000000}" name="Function Code (Write)" dataDxfId="41"/>
    <tableColumn id="2" xr3:uid="{00000000-0010-0000-1700-000002000000}" name="# of  register" dataDxfId="40"/>
    <tableColumn id="4" xr3:uid="{00000000-0010-0000-1700-000004000000}" name="Byte Size" dataDxfId="39">
      <calculatedColumnFormula>G9*2</calculatedColumnFormula>
    </tableColumn>
    <tableColumn id="5" xr3:uid="{00000000-0010-0000-1700-000005000000}" name="Description" dataDxfId="38"/>
    <tableColumn id="7" xr3:uid="{00000000-0010-0000-1700-000007000000}" name="Value Range" dataDxfId="37"/>
    <tableColumn id="8" xr3:uid="{00000000-0010-0000-1700-000008000000}" name="Default" dataDxfId="36"/>
    <tableColumn id="9" xr3:uid="{00000000-0010-0000-1700-000009000000}" name="Format" dataDxfId="35"/>
    <tableColumn id="11" xr3:uid="{00000000-0010-0000-1700-00000B000000}" name="Property" dataDxfId="34"/>
    <tableColumn id="12" xr3:uid="{00000000-0010-0000-1700-00000C000000}" name="Explanation" dataDxfId="33"/>
    <tableColumn id="3" xr3:uid="{00000000-0010-0000-1700-000003000000}" name="Remarks" dataDxfId="32"/>
  </tableColumns>
  <tableStyleInfo name="TableStyleLight2" showFirstColumn="0" showLastColumn="0" showRowStripes="1" showColumnStripes="0"/>
</table>
</file>

<file path=xl/tables/table2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5" xr:uid="{00000000-000C-0000-FFFF-FFFF18000000}" name="Table158131519626" displayName="Table158131519626" ref="B8:O40" totalsRowShown="0" headerRowDxfId="31" dataDxfId="30">
  <tableColumns count="14">
    <tableColumn id="1" xr3:uid="{00000000-0010-0000-1800-000001000000}" name="Modbus Register" dataDxfId="29">
      <calculatedColumnFormula>B8+G8</calculatedColumnFormula>
    </tableColumn>
    <tableColumn id="13" xr3:uid="{00000000-0010-0000-1800-00000D000000}" name="Modbus Register (Decimal)" dataDxfId="28"/>
    <tableColumn id="10" xr3:uid="{00000000-0010-0000-1800-00000A000000}" name="Modbus Register (HEX)" dataDxfId="27">
      <calculatedColumnFormula>DEC2HEX(C9)</calculatedColumnFormula>
    </tableColumn>
    <tableColumn id="6" xr3:uid="{00000000-0010-0000-1800-000006000000}" name="Function Code (Read)" dataDxfId="26"/>
    <tableColumn id="14" xr3:uid="{00000000-0010-0000-1800-00000E000000}" name="Function Code (Write)" dataDxfId="25"/>
    <tableColumn id="2" xr3:uid="{00000000-0010-0000-1800-000002000000}" name="# of  register" dataDxfId="24"/>
    <tableColumn id="4" xr3:uid="{00000000-0010-0000-1800-000004000000}" name="Byte Size" dataDxfId="23">
      <calculatedColumnFormula>G9*2</calculatedColumnFormula>
    </tableColumn>
    <tableColumn id="5" xr3:uid="{00000000-0010-0000-1800-000005000000}" name="Description" dataDxfId="22"/>
    <tableColumn id="7" xr3:uid="{00000000-0010-0000-1800-000007000000}" name="Value Range" dataDxfId="21"/>
    <tableColumn id="8" xr3:uid="{00000000-0010-0000-1800-000008000000}" name="Default" dataDxfId="20"/>
    <tableColumn id="9" xr3:uid="{00000000-0010-0000-1800-000009000000}" name="Format" dataDxfId="19"/>
    <tableColumn id="11" xr3:uid="{00000000-0010-0000-1800-00000B000000}" name="Property" dataDxfId="18"/>
    <tableColumn id="12" xr3:uid="{00000000-0010-0000-1800-00000C000000}" name="Explanation" dataDxfId="17"/>
    <tableColumn id="3" xr3:uid="{00000000-0010-0000-1800-000003000000}" name="Remarks" dataDxfId="16"/>
  </tableColumns>
  <tableStyleInfo name="TableStyleLight2" showFirstColumn="0" showLastColumn="0" showRowStripes="1" showColumnStripes="0"/>
</table>
</file>

<file path=xl/tables/table2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 xr:uid="{00000000-000C-0000-FFFF-FFFF1A000000}" name="Table15813147" displayName="Table15813147" ref="B8:O64" totalsRowShown="0" headerRowDxfId="15" dataDxfId="14">
  <tableColumns count="14">
    <tableColumn id="1" xr3:uid="{00000000-0010-0000-1A00-000001000000}" name="Modbus Register" dataDxfId="13">
      <calculatedColumnFormula>B8+G8</calculatedColumnFormula>
    </tableColumn>
    <tableColumn id="13" xr3:uid="{00000000-0010-0000-1A00-00000D000000}" name="Modbus Register (Decimal)" dataDxfId="12"/>
    <tableColumn id="10" xr3:uid="{00000000-0010-0000-1A00-00000A000000}" name="Modbus Register (HEX)" dataDxfId="11">
      <calculatedColumnFormula>DEC2HEX(C9)</calculatedColumnFormula>
    </tableColumn>
    <tableColumn id="6" xr3:uid="{00000000-0010-0000-1A00-000006000000}" name="Function Code (Read)" dataDxfId="10"/>
    <tableColumn id="14" xr3:uid="{00000000-0010-0000-1A00-00000E000000}" name="Function Code (Write)" dataDxfId="9"/>
    <tableColumn id="2" xr3:uid="{00000000-0010-0000-1A00-000002000000}" name="# of  register" dataDxfId="8"/>
    <tableColumn id="4" xr3:uid="{00000000-0010-0000-1A00-000004000000}" name="Byte Size" dataDxfId="7">
      <calculatedColumnFormula>G9*2</calculatedColumnFormula>
    </tableColumn>
    <tableColumn id="5" xr3:uid="{00000000-0010-0000-1A00-000005000000}" name="Description" dataDxfId="6"/>
    <tableColumn id="7" xr3:uid="{00000000-0010-0000-1A00-000007000000}" name="Value Range" dataDxfId="5"/>
    <tableColumn id="8" xr3:uid="{00000000-0010-0000-1A00-000008000000}" name="Default" dataDxfId="4"/>
    <tableColumn id="9" xr3:uid="{00000000-0010-0000-1A00-000009000000}" name="Format" dataDxfId="3"/>
    <tableColumn id="11" xr3:uid="{00000000-0010-0000-1A00-00000B000000}" name="Property" dataDxfId="2"/>
    <tableColumn id="12" xr3:uid="{00000000-0010-0000-1A00-00000C000000}" name="Explanation" dataDxfId="1"/>
    <tableColumn id="3" xr3:uid="{00000000-0010-0000-1A00-000003000000}" name="Remarks" dataDxfId="0"/>
  </tableColumns>
  <tableStyleInfo name="TableStyleLight2" showFirstColumn="0" showLastColumn="0" showRowStripes="1" showColumnStripes="0"/>
</table>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table" Target="../tables/table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table" Target="../tables/table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table" Target="../tables/table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table" Target="../tables/table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table" Target="../tables/table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table" Target="../tables/table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table" Target="../tables/table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table" Target="../tables/table8.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table" Target="../tables/table9.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table" Target="../tables/table10.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table" Target="../tables/table11.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table" Target="../tables/table12.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2" Type="http://schemas.openxmlformats.org/officeDocument/2006/relationships/table" Target="../tables/table13.xml"/><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2" Type="http://schemas.openxmlformats.org/officeDocument/2006/relationships/table" Target="../tables/table14.xml"/><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2" Type="http://schemas.openxmlformats.org/officeDocument/2006/relationships/table" Target="../tables/table15.xml"/><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2" Type="http://schemas.openxmlformats.org/officeDocument/2006/relationships/table" Target="../tables/table16.xml"/><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2" Type="http://schemas.openxmlformats.org/officeDocument/2006/relationships/table" Target="../tables/table17.xml"/><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2" Type="http://schemas.openxmlformats.org/officeDocument/2006/relationships/table" Target="../tables/table18.xml"/><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2" Type="http://schemas.openxmlformats.org/officeDocument/2006/relationships/table" Target="../tables/table19.xml"/><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2" Type="http://schemas.openxmlformats.org/officeDocument/2006/relationships/table" Target="../tables/table20.xml"/><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2" Type="http://schemas.openxmlformats.org/officeDocument/2006/relationships/table" Target="../tables/table21.xml"/><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2" Type="http://schemas.openxmlformats.org/officeDocument/2006/relationships/table" Target="../tables/table22.xml"/><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2" Type="http://schemas.openxmlformats.org/officeDocument/2006/relationships/table" Target="../tables/table23.xml"/><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2" Type="http://schemas.openxmlformats.org/officeDocument/2006/relationships/table" Target="../tables/table24.xml"/><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2" Type="http://schemas.openxmlformats.org/officeDocument/2006/relationships/table" Target="../tables/table25.xml"/><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1" Type="http://schemas.openxmlformats.org/officeDocument/2006/relationships/table" Target="../tables/table26.xml"/></Relationships>
</file>

<file path=xl/worksheets/_rels/sheet27.xml.rels><?xml version="1.0" encoding="UTF-8" standalone="yes"?>
<Relationships xmlns="http://schemas.openxmlformats.org/package/2006/relationships"><Relationship Id="rId1" Type="http://schemas.openxmlformats.org/officeDocument/2006/relationships/table" Target="../tables/table27.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2:Q307"/>
  <sheetViews>
    <sheetView zoomScale="70" zoomScaleNormal="70" workbookViewId="0">
      <selection activeCell="A2" sqref="A2"/>
    </sheetView>
  </sheetViews>
  <sheetFormatPr defaultColWidth="9.140625" defaultRowHeight="15"/>
  <cols>
    <col min="1" max="1" width="10.7109375" style="96" customWidth="1"/>
    <col min="2" max="4" width="12.85546875" style="3" customWidth="1"/>
    <col min="5" max="6" width="10.7109375" style="3" customWidth="1"/>
    <col min="7" max="7" width="10" style="3" customWidth="1"/>
    <col min="8" max="8" width="8.28515625" style="3" hidden="1" customWidth="1"/>
    <col min="9" max="9" width="8.42578125" style="3" customWidth="1"/>
    <col min="10" max="10" width="48.140625" style="42" customWidth="1"/>
    <col min="11" max="11" width="11.42578125" style="5" customWidth="1"/>
    <col min="12" max="12" width="10.140625" style="3" customWidth="1"/>
    <col min="13" max="13" width="10" style="5" customWidth="1"/>
    <col min="14" max="14" width="14.28515625" style="5" customWidth="1"/>
    <col min="15" max="15" width="74.140625" style="2" customWidth="1"/>
    <col min="16" max="16384" width="9.140625" style="1"/>
  </cols>
  <sheetData>
    <row r="2" spans="1:16" ht="46.5">
      <c r="A2" s="14" t="s">
        <v>0</v>
      </c>
    </row>
    <row r="3" spans="1:16" s="47" customFormat="1" ht="18.75">
      <c r="A3" s="43"/>
      <c r="B3" s="13"/>
      <c r="C3" s="13"/>
      <c r="D3" s="13"/>
      <c r="E3" s="13"/>
      <c r="F3" s="13"/>
      <c r="G3" s="13"/>
      <c r="H3" s="13"/>
      <c r="I3" s="13"/>
      <c r="J3" s="44"/>
      <c r="K3" s="45"/>
      <c r="L3" s="13"/>
      <c r="M3" s="45"/>
      <c r="N3" s="45"/>
      <c r="O3" s="46"/>
    </row>
    <row r="4" spans="1:16" s="47" customFormat="1" ht="18.75">
      <c r="A4" s="43"/>
      <c r="B4" s="48" t="s">
        <v>1</v>
      </c>
      <c r="C4" s="48"/>
      <c r="D4" s="48"/>
      <c r="E4" s="48"/>
      <c r="F4" s="48"/>
      <c r="G4" s="13"/>
      <c r="H4" s="13"/>
      <c r="I4" s="13"/>
      <c r="J4" s="44"/>
      <c r="K4" s="45"/>
      <c r="L4" s="13"/>
      <c r="M4" s="45"/>
      <c r="N4" s="45"/>
      <c r="O4" s="46"/>
    </row>
    <row r="5" spans="1:16" s="47" customFormat="1" ht="18.75">
      <c r="A5" s="43"/>
      <c r="B5" s="13"/>
      <c r="C5" s="13"/>
      <c r="D5" s="13"/>
      <c r="E5" s="13"/>
      <c r="F5" s="13"/>
      <c r="G5" s="13"/>
      <c r="H5" s="13"/>
      <c r="I5" s="13"/>
      <c r="J5" s="44"/>
      <c r="K5" s="45"/>
      <c r="L5" s="13"/>
      <c r="M5" s="45"/>
      <c r="N5" s="45"/>
      <c r="O5" s="46"/>
    </row>
    <row r="6" spans="1:16" s="18" customFormat="1" ht="27" customHeight="1">
      <c r="B6" s="18" t="s">
        <v>2</v>
      </c>
      <c r="C6" s="18" t="s">
        <v>3</v>
      </c>
      <c r="D6" s="18" t="s">
        <v>4</v>
      </c>
      <c r="E6" s="18" t="s">
        <v>5</v>
      </c>
      <c r="G6" s="18" t="s">
        <v>6</v>
      </c>
      <c r="I6" s="18" t="s">
        <v>7</v>
      </c>
      <c r="J6" s="18" t="s">
        <v>8</v>
      </c>
      <c r="K6" s="18" t="s">
        <v>9</v>
      </c>
      <c r="L6" s="18" t="s">
        <v>10</v>
      </c>
      <c r="M6" s="18" t="s">
        <v>11</v>
      </c>
      <c r="N6" s="18" t="s">
        <v>12</v>
      </c>
      <c r="O6" s="19" t="s">
        <v>13</v>
      </c>
    </row>
    <row r="7" spans="1:16" s="26" customFormat="1" ht="60" customHeight="1" thickBot="1">
      <c r="A7" s="49"/>
      <c r="B7" s="21" t="s">
        <v>14</v>
      </c>
      <c r="C7" s="21" t="s">
        <v>15</v>
      </c>
      <c r="D7" s="21" t="s">
        <v>16</v>
      </c>
      <c r="E7" s="21" t="s">
        <v>17</v>
      </c>
      <c r="F7" s="21" t="s">
        <v>18</v>
      </c>
      <c r="G7" s="21" t="s">
        <v>19</v>
      </c>
      <c r="H7" s="21" t="s">
        <v>20</v>
      </c>
      <c r="I7" s="21" t="s">
        <v>21</v>
      </c>
      <c r="J7" s="21" t="s">
        <v>22</v>
      </c>
      <c r="K7" s="21" t="s">
        <v>23</v>
      </c>
      <c r="L7" s="21" t="s">
        <v>24</v>
      </c>
      <c r="M7" s="21" t="s">
        <v>25</v>
      </c>
      <c r="N7" s="21" t="s">
        <v>26</v>
      </c>
      <c r="O7" s="21" t="s">
        <v>27</v>
      </c>
    </row>
    <row r="8" spans="1:16" s="30" customFormat="1" ht="18.75">
      <c r="A8" s="137" t="s">
        <v>28</v>
      </c>
      <c r="B8" s="50">
        <f>C8+40001</f>
        <v>40273</v>
      </c>
      <c r="C8" s="50">
        <v>272</v>
      </c>
      <c r="D8" s="50" t="str">
        <f>DEC2HEX(C8)</f>
        <v>110</v>
      </c>
      <c r="E8" s="50">
        <v>3</v>
      </c>
      <c r="F8" s="50">
        <v>16</v>
      </c>
      <c r="G8" s="51">
        <v>1</v>
      </c>
      <c r="H8" s="51">
        <v>32</v>
      </c>
      <c r="I8" s="51">
        <f t="shared" ref="I8:I71" si="0">G8*2</f>
        <v>2</v>
      </c>
      <c r="J8" s="52" t="s">
        <v>29</v>
      </c>
      <c r="K8" s="53"/>
      <c r="L8" s="51">
        <v>0</v>
      </c>
      <c r="M8" s="53" t="s">
        <v>30</v>
      </c>
      <c r="N8" s="53" t="s">
        <v>31</v>
      </c>
      <c r="O8" s="77" t="s">
        <v>32</v>
      </c>
    </row>
    <row r="9" spans="1:16" s="30" customFormat="1" ht="18.75">
      <c r="A9" s="138"/>
      <c r="B9" s="56">
        <f t="shared" ref="B9:B48" si="1">B8+G8</f>
        <v>40274</v>
      </c>
      <c r="C9" s="56">
        <v>273</v>
      </c>
      <c r="D9" s="56" t="str">
        <f>DEC2HEX(C9)</f>
        <v>111</v>
      </c>
      <c r="E9" s="56">
        <v>3</v>
      </c>
      <c r="F9" s="56">
        <v>16</v>
      </c>
      <c r="G9" s="26">
        <v>2</v>
      </c>
      <c r="H9" s="26">
        <f t="shared" ref="H9:H48" si="2">H8+I8</f>
        <v>34</v>
      </c>
      <c r="I9" s="26">
        <f t="shared" si="0"/>
        <v>4</v>
      </c>
      <c r="J9" s="57" t="s">
        <v>33</v>
      </c>
      <c r="K9" s="57"/>
      <c r="L9" s="26">
        <v>0</v>
      </c>
      <c r="M9" s="28" t="s">
        <v>34</v>
      </c>
      <c r="N9" s="28" t="s">
        <v>31</v>
      </c>
      <c r="O9" s="29" t="s">
        <v>35</v>
      </c>
      <c r="P9" s="58"/>
    </row>
    <row r="10" spans="1:16" s="30" customFormat="1" ht="18.75">
      <c r="A10" s="138"/>
      <c r="B10" s="56">
        <f t="shared" si="1"/>
        <v>40276</v>
      </c>
      <c r="C10" s="56">
        <f t="shared" ref="C10:C48" si="3">C9+G9</f>
        <v>275</v>
      </c>
      <c r="D10" s="56" t="str">
        <f t="shared" ref="D10:D51" si="4">DEC2HEX(C10)</f>
        <v>113</v>
      </c>
      <c r="E10" s="56">
        <v>3</v>
      </c>
      <c r="F10" s="56">
        <v>16</v>
      </c>
      <c r="G10" s="26">
        <v>2</v>
      </c>
      <c r="H10" s="26">
        <f t="shared" si="2"/>
        <v>38</v>
      </c>
      <c r="I10" s="26">
        <f t="shared" si="0"/>
        <v>4</v>
      </c>
      <c r="J10" s="57" t="s">
        <v>36</v>
      </c>
      <c r="K10" s="57"/>
      <c r="L10" s="26">
        <v>0</v>
      </c>
      <c r="M10" s="28" t="s">
        <v>34</v>
      </c>
      <c r="N10" s="28" t="s">
        <v>31</v>
      </c>
      <c r="O10" s="29"/>
      <c r="P10" s="58"/>
    </row>
    <row r="11" spans="1:16" s="30" customFormat="1" ht="18.75">
      <c r="A11" s="138"/>
      <c r="B11" s="56">
        <f t="shared" si="1"/>
        <v>40278</v>
      </c>
      <c r="C11" s="56">
        <f t="shared" si="3"/>
        <v>277</v>
      </c>
      <c r="D11" s="56" t="str">
        <f t="shared" si="4"/>
        <v>115</v>
      </c>
      <c r="E11" s="56">
        <v>3</v>
      </c>
      <c r="F11" s="56">
        <v>16</v>
      </c>
      <c r="G11" s="26">
        <v>2</v>
      </c>
      <c r="H11" s="26">
        <f t="shared" si="2"/>
        <v>42</v>
      </c>
      <c r="I11" s="26">
        <f t="shared" si="0"/>
        <v>4</v>
      </c>
      <c r="J11" s="57" t="s">
        <v>37</v>
      </c>
      <c r="K11" s="57"/>
      <c r="L11" s="26">
        <v>0</v>
      </c>
      <c r="M11" s="28" t="s">
        <v>34</v>
      </c>
      <c r="N11" s="28" t="s">
        <v>31</v>
      </c>
      <c r="O11" s="29"/>
      <c r="P11" s="58"/>
    </row>
    <row r="12" spans="1:16" s="30" customFormat="1" ht="18.75">
      <c r="A12" s="138"/>
      <c r="B12" s="56">
        <f t="shared" si="1"/>
        <v>40280</v>
      </c>
      <c r="C12" s="56">
        <f t="shared" si="3"/>
        <v>279</v>
      </c>
      <c r="D12" s="56" t="str">
        <f t="shared" si="4"/>
        <v>117</v>
      </c>
      <c r="E12" s="56">
        <v>3</v>
      </c>
      <c r="F12" s="56">
        <v>16</v>
      </c>
      <c r="G12" s="26">
        <v>2</v>
      </c>
      <c r="H12" s="26">
        <f t="shared" si="2"/>
        <v>46</v>
      </c>
      <c r="I12" s="26">
        <f t="shared" si="0"/>
        <v>4</v>
      </c>
      <c r="J12" s="57" t="s">
        <v>38</v>
      </c>
      <c r="K12" s="57"/>
      <c r="L12" s="26">
        <v>0</v>
      </c>
      <c r="M12" s="28" t="s">
        <v>34</v>
      </c>
      <c r="N12" s="28" t="s">
        <v>31</v>
      </c>
      <c r="O12" s="29"/>
      <c r="P12" s="58"/>
    </row>
    <row r="13" spans="1:16" s="30" customFormat="1" ht="18.75">
      <c r="A13" s="138"/>
      <c r="B13" s="56">
        <f t="shared" si="1"/>
        <v>40282</v>
      </c>
      <c r="C13" s="56">
        <f t="shared" si="3"/>
        <v>281</v>
      </c>
      <c r="D13" s="56" t="str">
        <f t="shared" si="4"/>
        <v>119</v>
      </c>
      <c r="E13" s="56">
        <v>3</v>
      </c>
      <c r="F13" s="56">
        <v>16</v>
      </c>
      <c r="G13" s="26">
        <v>2</v>
      </c>
      <c r="H13" s="26">
        <f t="shared" si="2"/>
        <v>50</v>
      </c>
      <c r="I13" s="26">
        <f t="shared" si="0"/>
        <v>4</v>
      </c>
      <c r="J13" s="57" t="s">
        <v>39</v>
      </c>
      <c r="K13" s="57"/>
      <c r="L13" s="26">
        <v>0</v>
      </c>
      <c r="M13" s="28" t="s">
        <v>34</v>
      </c>
      <c r="N13" s="28" t="s">
        <v>31</v>
      </c>
      <c r="O13" s="29"/>
      <c r="P13" s="58"/>
    </row>
    <row r="14" spans="1:16" s="30" customFormat="1" ht="18.75">
      <c r="A14" s="138"/>
      <c r="B14" s="56">
        <f t="shared" si="1"/>
        <v>40284</v>
      </c>
      <c r="C14" s="56">
        <f t="shared" si="3"/>
        <v>283</v>
      </c>
      <c r="D14" s="56" t="str">
        <f t="shared" si="4"/>
        <v>11B</v>
      </c>
      <c r="E14" s="56">
        <v>3</v>
      </c>
      <c r="F14" s="56">
        <v>16</v>
      </c>
      <c r="G14" s="26">
        <v>2</v>
      </c>
      <c r="H14" s="26">
        <f t="shared" si="2"/>
        <v>54</v>
      </c>
      <c r="I14" s="26">
        <f t="shared" si="0"/>
        <v>4</v>
      </c>
      <c r="J14" s="57" t="s">
        <v>40</v>
      </c>
      <c r="K14" s="57"/>
      <c r="L14" s="26">
        <v>0</v>
      </c>
      <c r="M14" s="28" t="s">
        <v>34</v>
      </c>
      <c r="N14" s="28" t="s">
        <v>31</v>
      </c>
      <c r="O14" s="29"/>
      <c r="P14" s="58"/>
    </row>
    <row r="15" spans="1:16" s="30" customFormat="1" ht="18.75">
      <c r="A15" s="138"/>
      <c r="B15" s="56">
        <f t="shared" si="1"/>
        <v>40286</v>
      </c>
      <c r="C15" s="56">
        <f t="shared" si="3"/>
        <v>285</v>
      </c>
      <c r="D15" s="56" t="str">
        <f t="shared" si="4"/>
        <v>11D</v>
      </c>
      <c r="E15" s="56">
        <v>3</v>
      </c>
      <c r="F15" s="56">
        <v>16</v>
      </c>
      <c r="G15" s="26">
        <v>2</v>
      </c>
      <c r="H15" s="26">
        <f t="shared" si="2"/>
        <v>58</v>
      </c>
      <c r="I15" s="26">
        <f t="shared" si="0"/>
        <v>4</v>
      </c>
      <c r="J15" s="57" t="s">
        <v>41</v>
      </c>
      <c r="K15" s="57"/>
      <c r="L15" s="26">
        <v>0</v>
      </c>
      <c r="M15" s="28" t="s">
        <v>34</v>
      </c>
      <c r="N15" s="28" t="s">
        <v>31</v>
      </c>
      <c r="O15" s="29"/>
      <c r="P15" s="58"/>
    </row>
    <row r="16" spans="1:16" s="30" customFormat="1" ht="18.75">
      <c r="A16" s="138"/>
      <c r="B16" s="56">
        <f t="shared" si="1"/>
        <v>40288</v>
      </c>
      <c r="C16" s="56">
        <f t="shared" si="3"/>
        <v>287</v>
      </c>
      <c r="D16" s="56" t="str">
        <f t="shared" si="4"/>
        <v>11F</v>
      </c>
      <c r="E16" s="56">
        <v>3</v>
      </c>
      <c r="F16" s="56">
        <v>16</v>
      </c>
      <c r="G16" s="26">
        <v>2</v>
      </c>
      <c r="H16" s="26">
        <f t="shared" si="2"/>
        <v>62</v>
      </c>
      <c r="I16" s="26">
        <f t="shared" si="0"/>
        <v>4</v>
      </c>
      <c r="J16" s="57" t="s">
        <v>42</v>
      </c>
      <c r="K16" s="57"/>
      <c r="L16" s="26">
        <v>0</v>
      </c>
      <c r="M16" s="28" t="s">
        <v>34</v>
      </c>
      <c r="N16" s="28" t="s">
        <v>31</v>
      </c>
      <c r="O16" s="29"/>
      <c r="P16" s="58"/>
    </row>
    <row r="17" spans="1:16" s="30" customFormat="1" ht="18.75">
      <c r="A17" s="138"/>
      <c r="B17" s="56">
        <f t="shared" si="1"/>
        <v>40290</v>
      </c>
      <c r="C17" s="56">
        <f t="shared" si="3"/>
        <v>289</v>
      </c>
      <c r="D17" s="56" t="str">
        <f t="shared" si="4"/>
        <v>121</v>
      </c>
      <c r="E17" s="56">
        <v>3</v>
      </c>
      <c r="F17" s="56">
        <v>16</v>
      </c>
      <c r="G17" s="26">
        <v>2</v>
      </c>
      <c r="H17" s="26">
        <f t="shared" si="2"/>
        <v>66</v>
      </c>
      <c r="I17" s="26">
        <f t="shared" si="0"/>
        <v>4</v>
      </c>
      <c r="J17" s="57" t="s">
        <v>43</v>
      </c>
      <c r="K17" s="57"/>
      <c r="L17" s="26">
        <v>0</v>
      </c>
      <c r="M17" s="28" t="s">
        <v>34</v>
      </c>
      <c r="N17" s="28" t="s">
        <v>31</v>
      </c>
      <c r="O17" s="29"/>
      <c r="P17" s="58"/>
    </row>
    <row r="18" spans="1:16" s="30" customFormat="1" ht="18.75">
      <c r="A18" s="138"/>
      <c r="B18" s="56">
        <f t="shared" si="1"/>
        <v>40292</v>
      </c>
      <c r="C18" s="56">
        <f t="shared" si="3"/>
        <v>291</v>
      </c>
      <c r="D18" s="56" t="str">
        <f t="shared" si="4"/>
        <v>123</v>
      </c>
      <c r="E18" s="56">
        <v>3</v>
      </c>
      <c r="F18" s="56">
        <v>16</v>
      </c>
      <c r="G18" s="26">
        <v>2</v>
      </c>
      <c r="H18" s="26">
        <f t="shared" si="2"/>
        <v>70</v>
      </c>
      <c r="I18" s="26">
        <f t="shared" si="0"/>
        <v>4</v>
      </c>
      <c r="J18" s="57" t="s">
        <v>44</v>
      </c>
      <c r="K18" s="57"/>
      <c r="L18" s="26">
        <v>0</v>
      </c>
      <c r="M18" s="28" t="s">
        <v>34</v>
      </c>
      <c r="N18" s="28" t="s">
        <v>31</v>
      </c>
      <c r="O18" s="29"/>
      <c r="P18" s="58"/>
    </row>
    <row r="19" spans="1:16" s="30" customFormat="1" ht="18.75">
      <c r="A19" s="138"/>
      <c r="B19" s="56">
        <f t="shared" si="1"/>
        <v>40294</v>
      </c>
      <c r="C19" s="56">
        <f t="shared" si="3"/>
        <v>293</v>
      </c>
      <c r="D19" s="56" t="str">
        <f t="shared" si="4"/>
        <v>125</v>
      </c>
      <c r="E19" s="56">
        <v>3</v>
      </c>
      <c r="F19" s="56">
        <v>16</v>
      </c>
      <c r="G19" s="26">
        <v>2</v>
      </c>
      <c r="H19" s="26">
        <f t="shared" si="2"/>
        <v>74</v>
      </c>
      <c r="I19" s="26">
        <f t="shared" si="0"/>
        <v>4</v>
      </c>
      <c r="J19" s="57" t="s">
        <v>45</v>
      </c>
      <c r="K19" s="57"/>
      <c r="L19" s="26">
        <v>0</v>
      </c>
      <c r="M19" s="28" t="s">
        <v>34</v>
      </c>
      <c r="N19" s="28" t="s">
        <v>31</v>
      </c>
      <c r="O19" s="29"/>
      <c r="P19" s="58"/>
    </row>
    <row r="20" spans="1:16" s="30" customFormat="1" ht="18.75">
      <c r="A20" s="138"/>
      <c r="B20" s="56">
        <f t="shared" si="1"/>
        <v>40296</v>
      </c>
      <c r="C20" s="56">
        <f t="shared" si="3"/>
        <v>295</v>
      </c>
      <c r="D20" s="56" t="str">
        <f t="shared" si="4"/>
        <v>127</v>
      </c>
      <c r="E20" s="56">
        <v>3</v>
      </c>
      <c r="F20" s="56">
        <v>16</v>
      </c>
      <c r="G20" s="26">
        <v>2</v>
      </c>
      <c r="H20" s="26">
        <f t="shared" si="2"/>
        <v>78</v>
      </c>
      <c r="I20" s="26">
        <f t="shared" si="0"/>
        <v>4</v>
      </c>
      <c r="J20" s="57" t="s">
        <v>46</v>
      </c>
      <c r="K20" s="57"/>
      <c r="L20" s="26">
        <v>0</v>
      </c>
      <c r="M20" s="28" t="s">
        <v>34</v>
      </c>
      <c r="N20" s="28" t="s">
        <v>31</v>
      </c>
      <c r="O20" s="29"/>
      <c r="P20" s="58"/>
    </row>
    <row r="21" spans="1:16" s="30" customFormat="1" ht="18.75">
      <c r="A21" s="138"/>
      <c r="B21" s="56">
        <f t="shared" si="1"/>
        <v>40298</v>
      </c>
      <c r="C21" s="56">
        <f t="shared" si="3"/>
        <v>297</v>
      </c>
      <c r="D21" s="56" t="str">
        <f t="shared" si="4"/>
        <v>129</v>
      </c>
      <c r="E21" s="56">
        <v>3</v>
      </c>
      <c r="F21" s="56">
        <v>16</v>
      </c>
      <c r="G21" s="26">
        <v>2</v>
      </c>
      <c r="H21" s="26">
        <f t="shared" si="2"/>
        <v>82</v>
      </c>
      <c r="I21" s="26">
        <f t="shared" si="0"/>
        <v>4</v>
      </c>
      <c r="J21" s="57" t="s">
        <v>47</v>
      </c>
      <c r="K21" s="57"/>
      <c r="L21" s="26">
        <v>0</v>
      </c>
      <c r="M21" s="28" t="s">
        <v>34</v>
      </c>
      <c r="N21" s="28" t="s">
        <v>31</v>
      </c>
      <c r="O21" s="29"/>
      <c r="P21" s="58"/>
    </row>
    <row r="22" spans="1:16" s="30" customFormat="1" ht="18.75">
      <c r="A22" s="138"/>
      <c r="B22" s="56">
        <f t="shared" si="1"/>
        <v>40300</v>
      </c>
      <c r="C22" s="56">
        <f t="shared" si="3"/>
        <v>299</v>
      </c>
      <c r="D22" s="56" t="str">
        <f t="shared" si="4"/>
        <v>12B</v>
      </c>
      <c r="E22" s="56">
        <v>3</v>
      </c>
      <c r="F22" s="56">
        <v>16</v>
      </c>
      <c r="G22" s="26">
        <v>2</v>
      </c>
      <c r="H22" s="26">
        <f t="shared" si="2"/>
        <v>86</v>
      </c>
      <c r="I22" s="26">
        <f t="shared" si="0"/>
        <v>4</v>
      </c>
      <c r="J22" s="57" t="s">
        <v>48</v>
      </c>
      <c r="K22" s="57"/>
      <c r="L22" s="26">
        <v>0</v>
      </c>
      <c r="M22" s="28" t="s">
        <v>34</v>
      </c>
      <c r="N22" s="28" t="s">
        <v>31</v>
      </c>
      <c r="O22" s="29"/>
      <c r="P22" s="58"/>
    </row>
    <row r="23" spans="1:16" s="30" customFormat="1" ht="18.75">
      <c r="A23" s="138"/>
      <c r="B23" s="56">
        <f t="shared" si="1"/>
        <v>40302</v>
      </c>
      <c r="C23" s="56">
        <f t="shared" si="3"/>
        <v>301</v>
      </c>
      <c r="D23" s="56" t="str">
        <f t="shared" si="4"/>
        <v>12D</v>
      </c>
      <c r="E23" s="56">
        <v>3</v>
      </c>
      <c r="F23" s="56">
        <v>16</v>
      </c>
      <c r="G23" s="26">
        <v>2</v>
      </c>
      <c r="H23" s="26">
        <f t="shared" si="2"/>
        <v>90</v>
      </c>
      <c r="I23" s="26">
        <f t="shared" si="0"/>
        <v>4</v>
      </c>
      <c r="J23" s="57" t="s">
        <v>49</v>
      </c>
      <c r="K23" s="57"/>
      <c r="L23" s="26">
        <v>0</v>
      </c>
      <c r="M23" s="28" t="s">
        <v>34</v>
      </c>
      <c r="N23" s="28" t="s">
        <v>31</v>
      </c>
      <c r="O23" s="29"/>
      <c r="P23" s="58"/>
    </row>
    <row r="24" spans="1:16" s="30" customFormat="1" ht="18.75">
      <c r="A24" s="138"/>
      <c r="B24" s="56">
        <f t="shared" si="1"/>
        <v>40304</v>
      </c>
      <c r="C24" s="56">
        <f t="shared" si="3"/>
        <v>303</v>
      </c>
      <c r="D24" s="56" t="str">
        <f t="shared" si="4"/>
        <v>12F</v>
      </c>
      <c r="E24" s="56">
        <v>3</v>
      </c>
      <c r="F24" s="56">
        <v>16</v>
      </c>
      <c r="G24" s="26">
        <v>2</v>
      </c>
      <c r="H24" s="26">
        <f t="shared" si="2"/>
        <v>94</v>
      </c>
      <c r="I24" s="26">
        <f t="shared" si="0"/>
        <v>4</v>
      </c>
      <c r="J24" s="57" t="s">
        <v>50</v>
      </c>
      <c r="K24" s="57"/>
      <c r="L24" s="26">
        <v>0</v>
      </c>
      <c r="M24" s="28" t="s">
        <v>34</v>
      </c>
      <c r="N24" s="28" t="s">
        <v>31</v>
      </c>
      <c r="O24" s="29"/>
      <c r="P24" s="58"/>
    </row>
    <row r="25" spans="1:16" s="30" customFormat="1" ht="18.75">
      <c r="A25" s="138"/>
      <c r="B25" s="56">
        <f t="shared" si="1"/>
        <v>40306</v>
      </c>
      <c r="C25" s="56">
        <f t="shared" si="3"/>
        <v>305</v>
      </c>
      <c r="D25" s="56" t="str">
        <f t="shared" si="4"/>
        <v>131</v>
      </c>
      <c r="E25" s="56">
        <v>3</v>
      </c>
      <c r="F25" s="56">
        <v>16</v>
      </c>
      <c r="G25" s="26">
        <v>2</v>
      </c>
      <c r="H25" s="26">
        <f t="shared" si="2"/>
        <v>98</v>
      </c>
      <c r="I25" s="26">
        <f t="shared" si="0"/>
        <v>4</v>
      </c>
      <c r="J25" s="57" t="s">
        <v>51</v>
      </c>
      <c r="K25" s="57"/>
      <c r="L25" s="26">
        <v>0</v>
      </c>
      <c r="M25" s="28" t="s">
        <v>34</v>
      </c>
      <c r="N25" s="28" t="s">
        <v>31</v>
      </c>
      <c r="O25" s="29"/>
      <c r="P25" s="58"/>
    </row>
    <row r="26" spans="1:16" s="30" customFormat="1" ht="18.75">
      <c r="A26" s="138"/>
      <c r="B26" s="56">
        <f t="shared" si="1"/>
        <v>40308</v>
      </c>
      <c r="C26" s="56">
        <f t="shared" si="3"/>
        <v>307</v>
      </c>
      <c r="D26" s="56" t="str">
        <f t="shared" si="4"/>
        <v>133</v>
      </c>
      <c r="E26" s="56">
        <v>3</v>
      </c>
      <c r="F26" s="56">
        <v>16</v>
      </c>
      <c r="G26" s="26">
        <v>2</v>
      </c>
      <c r="H26" s="26">
        <f t="shared" si="2"/>
        <v>102</v>
      </c>
      <c r="I26" s="26">
        <f t="shared" si="0"/>
        <v>4</v>
      </c>
      <c r="J26" s="57" t="s">
        <v>52</v>
      </c>
      <c r="K26" s="57"/>
      <c r="L26" s="26">
        <v>0</v>
      </c>
      <c r="M26" s="28" t="s">
        <v>34</v>
      </c>
      <c r="N26" s="28" t="s">
        <v>31</v>
      </c>
      <c r="O26" s="29"/>
      <c r="P26" s="58"/>
    </row>
    <row r="27" spans="1:16" s="30" customFormat="1" ht="18.75">
      <c r="A27" s="138"/>
      <c r="B27" s="56">
        <f t="shared" si="1"/>
        <v>40310</v>
      </c>
      <c r="C27" s="56">
        <f t="shared" si="3"/>
        <v>309</v>
      </c>
      <c r="D27" s="56" t="str">
        <f t="shared" si="4"/>
        <v>135</v>
      </c>
      <c r="E27" s="56">
        <v>3</v>
      </c>
      <c r="F27" s="56">
        <v>16</v>
      </c>
      <c r="G27" s="26">
        <v>2</v>
      </c>
      <c r="H27" s="26">
        <f t="shared" si="2"/>
        <v>106</v>
      </c>
      <c r="I27" s="26">
        <f t="shared" si="0"/>
        <v>4</v>
      </c>
      <c r="J27" s="57" t="s">
        <v>53</v>
      </c>
      <c r="K27" s="57"/>
      <c r="L27" s="26">
        <v>0</v>
      </c>
      <c r="M27" s="28" t="s">
        <v>34</v>
      </c>
      <c r="N27" s="28" t="s">
        <v>31</v>
      </c>
      <c r="O27" s="29"/>
      <c r="P27" s="58"/>
    </row>
    <row r="28" spans="1:16" s="30" customFormat="1" ht="18.75">
      <c r="A28" s="138"/>
      <c r="B28" s="56">
        <f t="shared" si="1"/>
        <v>40312</v>
      </c>
      <c r="C28" s="56">
        <f t="shared" si="3"/>
        <v>311</v>
      </c>
      <c r="D28" s="56" t="str">
        <f t="shared" si="4"/>
        <v>137</v>
      </c>
      <c r="E28" s="56">
        <v>3</v>
      </c>
      <c r="F28" s="56">
        <v>16</v>
      </c>
      <c r="G28" s="26">
        <v>2</v>
      </c>
      <c r="H28" s="26">
        <f t="shared" si="2"/>
        <v>110</v>
      </c>
      <c r="I28" s="26">
        <f t="shared" si="0"/>
        <v>4</v>
      </c>
      <c r="J28" s="57" t="s">
        <v>54</v>
      </c>
      <c r="K28" s="57"/>
      <c r="L28" s="26">
        <v>0</v>
      </c>
      <c r="M28" s="28" t="s">
        <v>34</v>
      </c>
      <c r="N28" s="28" t="s">
        <v>31</v>
      </c>
      <c r="O28" s="29"/>
      <c r="P28" s="58"/>
    </row>
    <row r="29" spans="1:16" s="30" customFormat="1" ht="18.75">
      <c r="A29" s="138"/>
      <c r="B29" s="56">
        <f t="shared" si="1"/>
        <v>40314</v>
      </c>
      <c r="C29" s="56">
        <f t="shared" si="3"/>
        <v>313</v>
      </c>
      <c r="D29" s="56" t="str">
        <f t="shared" si="4"/>
        <v>139</v>
      </c>
      <c r="E29" s="56">
        <v>3</v>
      </c>
      <c r="F29" s="56">
        <v>16</v>
      </c>
      <c r="G29" s="26">
        <v>2</v>
      </c>
      <c r="H29" s="26">
        <f t="shared" si="2"/>
        <v>114</v>
      </c>
      <c r="I29" s="26">
        <f t="shared" si="0"/>
        <v>4</v>
      </c>
      <c r="J29" s="57" t="s">
        <v>55</v>
      </c>
      <c r="K29" s="57"/>
      <c r="L29" s="26">
        <v>0</v>
      </c>
      <c r="M29" s="28" t="s">
        <v>34</v>
      </c>
      <c r="N29" s="28" t="s">
        <v>31</v>
      </c>
      <c r="O29" s="29"/>
      <c r="P29" s="58"/>
    </row>
    <row r="30" spans="1:16" s="30" customFormat="1" ht="18.75">
      <c r="A30" s="138"/>
      <c r="B30" s="56">
        <f t="shared" si="1"/>
        <v>40316</v>
      </c>
      <c r="C30" s="56">
        <f t="shared" si="3"/>
        <v>315</v>
      </c>
      <c r="D30" s="56" t="str">
        <f t="shared" si="4"/>
        <v>13B</v>
      </c>
      <c r="E30" s="56">
        <v>3</v>
      </c>
      <c r="F30" s="56">
        <v>16</v>
      </c>
      <c r="G30" s="26">
        <v>2</v>
      </c>
      <c r="H30" s="26">
        <f t="shared" si="2"/>
        <v>118</v>
      </c>
      <c r="I30" s="26">
        <f t="shared" si="0"/>
        <v>4</v>
      </c>
      <c r="J30" s="57" t="s">
        <v>56</v>
      </c>
      <c r="K30" s="57"/>
      <c r="L30" s="26">
        <v>0</v>
      </c>
      <c r="M30" s="28" t="s">
        <v>34</v>
      </c>
      <c r="N30" s="28" t="s">
        <v>31</v>
      </c>
      <c r="O30" s="29"/>
      <c r="P30" s="58"/>
    </row>
    <row r="31" spans="1:16" s="30" customFormat="1" ht="18.75">
      <c r="A31" s="138"/>
      <c r="B31" s="56">
        <f t="shared" si="1"/>
        <v>40318</v>
      </c>
      <c r="C31" s="56">
        <f t="shared" si="3"/>
        <v>317</v>
      </c>
      <c r="D31" s="56" t="str">
        <f t="shared" si="4"/>
        <v>13D</v>
      </c>
      <c r="E31" s="56">
        <v>3</v>
      </c>
      <c r="F31" s="56">
        <v>16</v>
      </c>
      <c r="G31" s="26">
        <v>2</v>
      </c>
      <c r="H31" s="26">
        <f t="shared" si="2"/>
        <v>122</v>
      </c>
      <c r="I31" s="26">
        <f t="shared" si="0"/>
        <v>4</v>
      </c>
      <c r="J31" s="57" t="s">
        <v>57</v>
      </c>
      <c r="K31" s="57"/>
      <c r="L31" s="26">
        <v>0</v>
      </c>
      <c r="M31" s="28" t="s">
        <v>34</v>
      </c>
      <c r="N31" s="28" t="s">
        <v>31</v>
      </c>
      <c r="O31" s="29"/>
      <c r="P31" s="58"/>
    </row>
    <row r="32" spans="1:16" s="30" customFormat="1" ht="18.75">
      <c r="A32" s="138"/>
      <c r="B32" s="56">
        <f t="shared" si="1"/>
        <v>40320</v>
      </c>
      <c r="C32" s="56">
        <f t="shared" si="3"/>
        <v>319</v>
      </c>
      <c r="D32" s="56" t="str">
        <f t="shared" si="4"/>
        <v>13F</v>
      </c>
      <c r="E32" s="56">
        <v>3</v>
      </c>
      <c r="F32" s="56">
        <v>16</v>
      </c>
      <c r="G32" s="26">
        <v>2</v>
      </c>
      <c r="H32" s="26">
        <f t="shared" si="2"/>
        <v>126</v>
      </c>
      <c r="I32" s="26">
        <f t="shared" si="0"/>
        <v>4</v>
      </c>
      <c r="J32" s="57" t="s">
        <v>58</v>
      </c>
      <c r="K32" s="57"/>
      <c r="L32" s="26">
        <v>0</v>
      </c>
      <c r="M32" s="28" t="s">
        <v>34</v>
      </c>
      <c r="N32" s="28" t="s">
        <v>31</v>
      </c>
      <c r="O32" s="29"/>
      <c r="P32" s="58"/>
    </row>
    <row r="33" spans="1:16" s="30" customFormat="1" ht="18.75">
      <c r="A33" s="138"/>
      <c r="B33" s="56">
        <f t="shared" si="1"/>
        <v>40322</v>
      </c>
      <c r="C33" s="56">
        <f t="shared" si="3"/>
        <v>321</v>
      </c>
      <c r="D33" s="56" t="str">
        <f t="shared" si="4"/>
        <v>141</v>
      </c>
      <c r="E33" s="56">
        <v>3</v>
      </c>
      <c r="F33" s="56">
        <v>16</v>
      </c>
      <c r="G33" s="26">
        <v>2</v>
      </c>
      <c r="H33" s="26">
        <f t="shared" si="2"/>
        <v>130</v>
      </c>
      <c r="I33" s="26">
        <f t="shared" si="0"/>
        <v>4</v>
      </c>
      <c r="J33" s="57" t="s">
        <v>59</v>
      </c>
      <c r="K33" s="57"/>
      <c r="L33" s="26">
        <v>0</v>
      </c>
      <c r="M33" s="28" t="s">
        <v>34</v>
      </c>
      <c r="N33" s="28" t="s">
        <v>31</v>
      </c>
      <c r="O33" s="29"/>
      <c r="P33" s="58"/>
    </row>
    <row r="34" spans="1:16" s="30" customFormat="1" ht="18.75">
      <c r="A34" s="138"/>
      <c r="B34" s="56">
        <f t="shared" si="1"/>
        <v>40324</v>
      </c>
      <c r="C34" s="56">
        <f t="shared" si="3"/>
        <v>323</v>
      </c>
      <c r="D34" s="56" t="str">
        <f t="shared" si="4"/>
        <v>143</v>
      </c>
      <c r="E34" s="56">
        <v>3</v>
      </c>
      <c r="F34" s="56">
        <v>16</v>
      </c>
      <c r="G34" s="26">
        <v>2</v>
      </c>
      <c r="H34" s="26">
        <f t="shared" si="2"/>
        <v>134</v>
      </c>
      <c r="I34" s="26">
        <f t="shared" si="0"/>
        <v>4</v>
      </c>
      <c r="J34" s="57" t="s">
        <v>60</v>
      </c>
      <c r="K34" s="57"/>
      <c r="L34" s="26">
        <v>0</v>
      </c>
      <c r="M34" s="28" t="s">
        <v>34</v>
      </c>
      <c r="N34" s="28" t="s">
        <v>31</v>
      </c>
      <c r="O34" s="29"/>
      <c r="P34" s="58"/>
    </row>
    <row r="35" spans="1:16" s="30" customFormat="1" ht="18.75">
      <c r="A35" s="138"/>
      <c r="B35" s="56">
        <f t="shared" si="1"/>
        <v>40326</v>
      </c>
      <c r="C35" s="56">
        <f t="shared" si="3"/>
        <v>325</v>
      </c>
      <c r="D35" s="56" t="str">
        <f t="shared" si="4"/>
        <v>145</v>
      </c>
      <c r="E35" s="56">
        <v>3</v>
      </c>
      <c r="F35" s="56">
        <v>16</v>
      </c>
      <c r="G35" s="26">
        <v>2</v>
      </c>
      <c r="H35" s="26">
        <f t="shared" si="2"/>
        <v>138</v>
      </c>
      <c r="I35" s="26">
        <f t="shared" si="0"/>
        <v>4</v>
      </c>
      <c r="J35" s="57" t="s">
        <v>61</v>
      </c>
      <c r="K35" s="57"/>
      <c r="L35" s="26">
        <v>0</v>
      </c>
      <c r="M35" s="28" t="s">
        <v>34</v>
      </c>
      <c r="N35" s="28" t="s">
        <v>31</v>
      </c>
      <c r="O35" s="29"/>
      <c r="P35" s="58"/>
    </row>
    <row r="36" spans="1:16" s="30" customFormat="1" ht="18.75">
      <c r="A36" s="138"/>
      <c r="B36" s="56">
        <f t="shared" si="1"/>
        <v>40328</v>
      </c>
      <c r="C36" s="56">
        <f t="shared" si="3"/>
        <v>327</v>
      </c>
      <c r="D36" s="56" t="str">
        <f t="shared" si="4"/>
        <v>147</v>
      </c>
      <c r="E36" s="56">
        <v>3</v>
      </c>
      <c r="F36" s="56">
        <v>16</v>
      </c>
      <c r="G36" s="26">
        <v>2</v>
      </c>
      <c r="H36" s="26">
        <f t="shared" si="2"/>
        <v>142</v>
      </c>
      <c r="I36" s="26">
        <f t="shared" si="0"/>
        <v>4</v>
      </c>
      <c r="J36" s="57" t="s">
        <v>62</v>
      </c>
      <c r="K36" s="57"/>
      <c r="L36" s="26">
        <v>0</v>
      </c>
      <c r="M36" s="28" t="s">
        <v>34</v>
      </c>
      <c r="N36" s="28" t="s">
        <v>31</v>
      </c>
      <c r="O36" s="29"/>
      <c r="P36" s="58"/>
    </row>
    <row r="37" spans="1:16" s="30" customFormat="1" ht="18.75">
      <c r="A37" s="138"/>
      <c r="B37" s="56">
        <f t="shared" si="1"/>
        <v>40330</v>
      </c>
      <c r="C37" s="56">
        <f t="shared" si="3"/>
        <v>329</v>
      </c>
      <c r="D37" s="56" t="str">
        <f t="shared" si="4"/>
        <v>149</v>
      </c>
      <c r="E37" s="56">
        <v>3</v>
      </c>
      <c r="F37" s="56">
        <v>16</v>
      </c>
      <c r="G37" s="26">
        <v>2</v>
      </c>
      <c r="H37" s="26">
        <f t="shared" si="2"/>
        <v>146</v>
      </c>
      <c r="I37" s="26">
        <f t="shared" si="0"/>
        <v>4</v>
      </c>
      <c r="J37" s="57" t="s">
        <v>63</v>
      </c>
      <c r="K37" s="57"/>
      <c r="L37" s="26">
        <v>0</v>
      </c>
      <c r="M37" s="28" t="s">
        <v>34</v>
      </c>
      <c r="N37" s="28" t="s">
        <v>31</v>
      </c>
      <c r="O37" s="29"/>
      <c r="P37" s="58"/>
    </row>
    <row r="38" spans="1:16" s="30" customFormat="1" ht="18.75">
      <c r="A38" s="138"/>
      <c r="B38" s="56">
        <f t="shared" si="1"/>
        <v>40332</v>
      </c>
      <c r="C38" s="56">
        <f t="shared" si="3"/>
        <v>331</v>
      </c>
      <c r="D38" s="56" t="str">
        <f t="shared" si="4"/>
        <v>14B</v>
      </c>
      <c r="E38" s="56">
        <v>3</v>
      </c>
      <c r="F38" s="56">
        <v>16</v>
      </c>
      <c r="G38" s="26">
        <v>2</v>
      </c>
      <c r="H38" s="26">
        <f t="shared" si="2"/>
        <v>150</v>
      </c>
      <c r="I38" s="26">
        <f t="shared" si="0"/>
        <v>4</v>
      </c>
      <c r="J38" s="57" t="s">
        <v>64</v>
      </c>
      <c r="K38" s="57"/>
      <c r="L38" s="26">
        <v>0</v>
      </c>
      <c r="M38" s="28" t="s">
        <v>34</v>
      </c>
      <c r="N38" s="28" t="s">
        <v>31</v>
      </c>
      <c r="O38" s="29"/>
      <c r="P38" s="58"/>
    </row>
    <row r="39" spans="1:16" s="30" customFormat="1" ht="18.75">
      <c r="A39" s="138"/>
      <c r="B39" s="56">
        <f t="shared" si="1"/>
        <v>40334</v>
      </c>
      <c r="C39" s="56">
        <f t="shared" si="3"/>
        <v>333</v>
      </c>
      <c r="D39" s="56" t="str">
        <f t="shared" si="4"/>
        <v>14D</v>
      </c>
      <c r="E39" s="56">
        <v>3</v>
      </c>
      <c r="F39" s="56">
        <v>16</v>
      </c>
      <c r="G39" s="26">
        <v>2</v>
      </c>
      <c r="H39" s="26">
        <f t="shared" si="2"/>
        <v>154</v>
      </c>
      <c r="I39" s="26">
        <f t="shared" si="0"/>
        <v>4</v>
      </c>
      <c r="J39" s="57" t="s">
        <v>65</v>
      </c>
      <c r="K39" s="57"/>
      <c r="L39" s="26">
        <v>0</v>
      </c>
      <c r="M39" s="28" t="s">
        <v>34</v>
      </c>
      <c r="N39" s="28" t="s">
        <v>31</v>
      </c>
      <c r="O39" s="29"/>
      <c r="P39" s="58"/>
    </row>
    <row r="40" spans="1:16" s="30" customFormat="1" ht="18.75">
      <c r="A40" s="138"/>
      <c r="B40" s="56">
        <f t="shared" si="1"/>
        <v>40336</v>
      </c>
      <c r="C40" s="56">
        <f t="shared" si="3"/>
        <v>335</v>
      </c>
      <c r="D40" s="56" t="str">
        <f t="shared" si="4"/>
        <v>14F</v>
      </c>
      <c r="E40" s="56">
        <v>3</v>
      </c>
      <c r="F40" s="56">
        <v>16</v>
      </c>
      <c r="G40" s="26">
        <v>2</v>
      </c>
      <c r="H40" s="26">
        <f t="shared" si="2"/>
        <v>158</v>
      </c>
      <c r="I40" s="26">
        <f t="shared" si="0"/>
        <v>4</v>
      </c>
      <c r="J40" s="57" t="s">
        <v>66</v>
      </c>
      <c r="K40" s="57"/>
      <c r="L40" s="26">
        <v>0</v>
      </c>
      <c r="M40" s="28" t="s">
        <v>34</v>
      </c>
      <c r="N40" s="28" t="s">
        <v>31</v>
      </c>
      <c r="O40" s="29"/>
      <c r="P40" s="58"/>
    </row>
    <row r="41" spans="1:16" s="30" customFormat="1" ht="18.75">
      <c r="A41" s="138"/>
      <c r="B41" s="56">
        <f t="shared" si="1"/>
        <v>40338</v>
      </c>
      <c r="C41" s="56">
        <f t="shared" si="3"/>
        <v>337</v>
      </c>
      <c r="D41" s="56" t="str">
        <f t="shared" si="4"/>
        <v>151</v>
      </c>
      <c r="E41" s="56">
        <v>3</v>
      </c>
      <c r="F41" s="56">
        <v>16</v>
      </c>
      <c r="G41" s="26">
        <v>2</v>
      </c>
      <c r="H41" s="26">
        <f t="shared" si="2"/>
        <v>162</v>
      </c>
      <c r="I41" s="26">
        <f t="shared" si="0"/>
        <v>4</v>
      </c>
      <c r="J41" s="57" t="s">
        <v>67</v>
      </c>
      <c r="K41" s="57"/>
      <c r="L41" s="26">
        <v>0</v>
      </c>
      <c r="M41" s="28" t="s">
        <v>34</v>
      </c>
      <c r="N41" s="28" t="s">
        <v>31</v>
      </c>
      <c r="O41" s="29"/>
      <c r="P41" s="58"/>
    </row>
    <row r="42" spans="1:16" s="30" customFormat="1" ht="18.75">
      <c r="A42" s="138"/>
      <c r="B42" s="56">
        <f t="shared" si="1"/>
        <v>40340</v>
      </c>
      <c r="C42" s="56">
        <f t="shared" si="3"/>
        <v>339</v>
      </c>
      <c r="D42" s="56" t="str">
        <f t="shared" si="4"/>
        <v>153</v>
      </c>
      <c r="E42" s="56">
        <v>3</v>
      </c>
      <c r="F42" s="56">
        <v>16</v>
      </c>
      <c r="G42" s="26">
        <v>2</v>
      </c>
      <c r="H42" s="26">
        <f t="shared" si="2"/>
        <v>166</v>
      </c>
      <c r="I42" s="26">
        <f t="shared" si="0"/>
        <v>4</v>
      </c>
      <c r="J42" s="57" t="s">
        <v>68</v>
      </c>
      <c r="K42" s="57"/>
      <c r="L42" s="26">
        <v>0</v>
      </c>
      <c r="M42" s="28" t="s">
        <v>34</v>
      </c>
      <c r="N42" s="28" t="s">
        <v>31</v>
      </c>
      <c r="O42" s="29"/>
      <c r="P42" s="58"/>
    </row>
    <row r="43" spans="1:16" s="30" customFormat="1" ht="18.75">
      <c r="A43" s="138"/>
      <c r="B43" s="56">
        <f t="shared" si="1"/>
        <v>40342</v>
      </c>
      <c r="C43" s="56">
        <f t="shared" si="3"/>
        <v>341</v>
      </c>
      <c r="D43" s="56" t="str">
        <f t="shared" si="4"/>
        <v>155</v>
      </c>
      <c r="E43" s="56">
        <v>3</v>
      </c>
      <c r="F43" s="56">
        <v>16</v>
      </c>
      <c r="G43" s="26">
        <v>2</v>
      </c>
      <c r="H43" s="26">
        <f t="shared" si="2"/>
        <v>170</v>
      </c>
      <c r="I43" s="26">
        <f t="shared" si="0"/>
        <v>4</v>
      </c>
      <c r="J43" s="57" t="s">
        <v>69</v>
      </c>
      <c r="K43" s="57"/>
      <c r="L43" s="26">
        <v>0</v>
      </c>
      <c r="M43" s="28" t="s">
        <v>34</v>
      </c>
      <c r="N43" s="28" t="s">
        <v>31</v>
      </c>
      <c r="O43" s="29"/>
      <c r="P43" s="58"/>
    </row>
    <row r="44" spans="1:16" s="30" customFormat="1" ht="18.75">
      <c r="A44" s="138"/>
      <c r="B44" s="56">
        <f t="shared" si="1"/>
        <v>40344</v>
      </c>
      <c r="C44" s="56">
        <f t="shared" si="3"/>
        <v>343</v>
      </c>
      <c r="D44" s="56" t="str">
        <f t="shared" si="4"/>
        <v>157</v>
      </c>
      <c r="E44" s="56">
        <v>3</v>
      </c>
      <c r="F44" s="56">
        <v>16</v>
      </c>
      <c r="G44" s="26">
        <v>2</v>
      </c>
      <c r="H44" s="26">
        <f t="shared" si="2"/>
        <v>174</v>
      </c>
      <c r="I44" s="26">
        <f t="shared" si="0"/>
        <v>4</v>
      </c>
      <c r="J44" s="57" t="s">
        <v>70</v>
      </c>
      <c r="K44" s="57"/>
      <c r="L44" s="26">
        <v>0</v>
      </c>
      <c r="M44" s="28" t="s">
        <v>34</v>
      </c>
      <c r="N44" s="28" t="s">
        <v>31</v>
      </c>
      <c r="O44" s="29"/>
      <c r="P44" s="58"/>
    </row>
    <row r="45" spans="1:16" s="30" customFormat="1" ht="18.75">
      <c r="A45" s="138"/>
      <c r="B45" s="56">
        <f t="shared" si="1"/>
        <v>40346</v>
      </c>
      <c r="C45" s="56">
        <f t="shared" si="3"/>
        <v>345</v>
      </c>
      <c r="D45" s="56" t="str">
        <f t="shared" si="4"/>
        <v>159</v>
      </c>
      <c r="E45" s="56">
        <v>3</v>
      </c>
      <c r="F45" s="56">
        <v>16</v>
      </c>
      <c r="G45" s="26">
        <v>2</v>
      </c>
      <c r="H45" s="26">
        <f t="shared" si="2"/>
        <v>178</v>
      </c>
      <c r="I45" s="26">
        <f t="shared" si="0"/>
        <v>4</v>
      </c>
      <c r="J45" s="57" t="s">
        <v>71</v>
      </c>
      <c r="K45" s="57"/>
      <c r="L45" s="26">
        <v>0</v>
      </c>
      <c r="M45" s="28" t="s">
        <v>34</v>
      </c>
      <c r="N45" s="28" t="s">
        <v>31</v>
      </c>
      <c r="O45" s="29"/>
      <c r="P45" s="58"/>
    </row>
    <row r="46" spans="1:16" s="30" customFormat="1" ht="18.75">
      <c r="A46" s="138"/>
      <c r="B46" s="56">
        <f t="shared" si="1"/>
        <v>40348</v>
      </c>
      <c r="C46" s="56">
        <f t="shared" si="3"/>
        <v>347</v>
      </c>
      <c r="D46" s="56" t="str">
        <f t="shared" si="4"/>
        <v>15B</v>
      </c>
      <c r="E46" s="56">
        <v>3</v>
      </c>
      <c r="F46" s="56">
        <v>16</v>
      </c>
      <c r="G46" s="26">
        <v>2</v>
      </c>
      <c r="H46" s="26">
        <f t="shared" si="2"/>
        <v>182</v>
      </c>
      <c r="I46" s="26">
        <f t="shared" si="0"/>
        <v>4</v>
      </c>
      <c r="J46" s="57" t="s">
        <v>72</v>
      </c>
      <c r="K46" s="57"/>
      <c r="L46" s="26">
        <v>0</v>
      </c>
      <c r="M46" s="28" t="s">
        <v>34</v>
      </c>
      <c r="N46" s="28" t="s">
        <v>31</v>
      </c>
      <c r="O46" s="29"/>
      <c r="P46" s="58"/>
    </row>
    <row r="47" spans="1:16" s="30" customFormat="1" ht="18.75">
      <c r="A47" s="138"/>
      <c r="B47" s="56">
        <f t="shared" si="1"/>
        <v>40350</v>
      </c>
      <c r="C47" s="56">
        <f t="shared" si="3"/>
        <v>349</v>
      </c>
      <c r="D47" s="56" t="str">
        <f t="shared" si="4"/>
        <v>15D</v>
      </c>
      <c r="E47" s="56">
        <v>3</v>
      </c>
      <c r="F47" s="56">
        <v>16</v>
      </c>
      <c r="G47" s="26">
        <v>2</v>
      </c>
      <c r="H47" s="26">
        <f t="shared" si="2"/>
        <v>186</v>
      </c>
      <c r="I47" s="26">
        <f t="shared" si="0"/>
        <v>4</v>
      </c>
      <c r="J47" s="57" t="s">
        <v>73</v>
      </c>
      <c r="K47" s="57"/>
      <c r="L47" s="26">
        <v>0</v>
      </c>
      <c r="M47" s="28" t="s">
        <v>34</v>
      </c>
      <c r="N47" s="28" t="s">
        <v>31</v>
      </c>
      <c r="O47" s="29"/>
      <c r="P47" s="58"/>
    </row>
    <row r="48" spans="1:16" s="30" customFormat="1" ht="19.5" thickBot="1">
      <c r="A48" s="138"/>
      <c r="B48" s="56">
        <f t="shared" si="1"/>
        <v>40352</v>
      </c>
      <c r="C48" s="56">
        <f t="shared" si="3"/>
        <v>351</v>
      </c>
      <c r="D48" s="59" t="str">
        <f t="shared" si="4"/>
        <v>15F</v>
      </c>
      <c r="E48" s="56">
        <v>3</v>
      </c>
      <c r="F48" s="56">
        <v>16</v>
      </c>
      <c r="G48" s="26">
        <v>2</v>
      </c>
      <c r="H48" s="26">
        <f t="shared" si="2"/>
        <v>190</v>
      </c>
      <c r="I48" s="26">
        <f t="shared" si="0"/>
        <v>4</v>
      </c>
      <c r="J48" s="57" t="s">
        <v>74</v>
      </c>
      <c r="K48" s="57"/>
      <c r="L48" s="26">
        <v>0</v>
      </c>
      <c r="M48" s="28" t="s">
        <v>34</v>
      </c>
      <c r="N48" s="28" t="s">
        <v>31</v>
      </c>
      <c r="O48" s="29"/>
      <c r="P48" s="58"/>
    </row>
    <row r="49" spans="1:15" s="30" customFormat="1" ht="26.1" customHeight="1">
      <c r="A49" s="131" t="s">
        <v>75</v>
      </c>
      <c r="B49" s="50">
        <f>C49+40001</f>
        <v>40257</v>
      </c>
      <c r="C49" s="50">
        <v>256</v>
      </c>
      <c r="D49" s="56" t="str">
        <f t="shared" si="4"/>
        <v>100</v>
      </c>
      <c r="E49" s="50">
        <v>3</v>
      </c>
      <c r="F49" s="50">
        <v>16</v>
      </c>
      <c r="G49" s="51">
        <v>1</v>
      </c>
      <c r="H49" s="51">
        <v>0</v>
      </c>
      <c r="I49" s="51">
        <f t="shared" si="0"/>
        <v>2</v>
      </c>
      <c r="J49" s="52" t="s">
        <v>76</v>
      </c>
      <c r="K49" s="53" t="s">
        <v>77</v>
      </c>
      <c r="L49" s="51">
        <v>1</v>
      </c>
      <c r="M49" s="53" t="s">
        <v>30</v>
      </c>
      <c r="N49" s="53" t="s">
        <v>31</v>
      </c>
      <c r="O49" s="54"/>
    </row>
    <row r="50" spans="1:15" s="30" customFormat="1" ht="26.1" customHeight="1">
      <c r="A50" s="132"/>
      <c r="B50" s="56">
        <f>B49+G49</f>
        <v>40258</v>
      </c>
      <c r="C50" s="56">
        <v>257</v>
      </c>
      <c r="D50" s="56" t="str">
        <f t="shared" si="4"/>
        <v>101</v>
      </c>
      <c r="E50" s="56">
        <v>3</v>
      </c>
      <c r="F50" s="56">
        <v>16</v>
      </c>
      <c r="G50" s="26">
        <v>1</v>
      </c>
      <c r="H50" s="26">
        <f>H49+I49</f>
        <v>2</v>
      </c>
      <c r="I50" s="26">
        <f t="shared" si="0"/>
        <v>2</v>
      </c>
      <c r="J50" s="57" t="s">
        <v>78</v>
      </c>
      <c r="K50" s="28" t="s">
        <v>79</v>
      </c>
      <c r="L50" s="26">
        <v>0</v>
      </c>
      <c r="M50" s="28" t="s">
        <v>30</v>
      </c>
      <c r="N50" s="28" t="s">
        <v>31</v>
      </c>
      <c r="O50" s="60" t="s">
        <v>80</v>
      </c>
    </row>
    <row r="51" spans="1:15" s="30" customFormat="1" ht="26.1" customHeight="1" thickBot="1">
      <c r="A51" s="133"/>
      <c r="B51" s="61">
        <f>B50+G50</f>
        <v>40259</v>
      </c>
      <c r="C51" s="59">
        <v>258</v>
      </c>
      <c r="D51" s="56" t="str">
        <f t="shared" si="4"/>
        <v>102</v>
      </c>
      <c r="E51" s="59">
        <v>3</v>
      </c>
      <c r="F51" s="59">
        <v>16</v>
      </c>
      <c r="G51" s="62">
        <v>1</v>
      </c>
      <c r="H51" s="26">
        <f>H50+I50</f>
        <v>4</v>
      </c>
      <c r="I51" s="26">
        <f t="shared" si="0"/>
        <v>2</v>
      </c>
      <c r="J51" s="63" t="s">
        <v>81</v>
      </c>
      <c r="K51" s="64" t="s">
        <v>82</v>
      </c>
      <c r="L51" s="62">
        <v>0</v>
      </c>
      <c r="M51" s="64" t="s">
        <v>30</v>
      </c>
      <c r="N51" s="64" t="s">
        <v>31</v>
      </c>
      <c r="O51" s="65" t="s">
        <v>83</v>
      </c>
    </row>
    <row r="52" spans="1:15" s="30" customFormat="1" ht="18.75">
      <c r="A52" s="137" t="s">
        <v>84</v>
      </c>
      <c r="B52" s="12">
        <f>C52+30001</f>
        <v>30001</v>
      </c>
      <c r="C52" s="13">
        <v>0</v>
      </c>
      <c r="D52" s="32" t="str">
        <f t="shared" ref="D52:D93" si="5">DEC2HEX(C52)</f>
        <v>0</v>
      </c>
      <c r="E52" s="56">
        <v>4</v>
      </c>
      <c r="F52" s="56"/>
      <c r="G52" s="51">
        <v>32</v>
      </c>
      <c r="H52" s="51"/>
      <c r="I52" s="51">
        <f t="shared" si="0"/>
        <v>64</v>
      </c>
      <c r="J52" s="52" t="s">
        <v>85</v>
      </c>
      <c r="K52" s="53"/>
      <c r="L52" s="51"/>
      <c r="M52" s="53"/>
      <c r="N52" s="53" t="s">
        <v>86</v>
      </c>
      <c r="O52" s="54" t="s">
        <v>87</v>
      </c>
    </row>
    <row r="53" spans="1:15" s="30" customFormat="1" ht="18.75">
      <c r="A53" s="138"/>
      <c r="B53" s="56">
        <f t="shared" ref="B53:B91" si="6">B52+G52</f>
        <v>30033</v>
      </c>
      <c r="C53" s="13">
        <f>C52+32</f>
        <v>32</v>
      </c>
      <c r="D53" s="13" t="str">
        <f t="shared" si="5"/>
        <v>20</v>
      </c>
      <c r="E53" s="56">
        <v>4</v>
      </c>
      <c r="F53" s="56"/>
      <c r="G53" s="26">
        <v>32</v>
      </c>
      <c r="H53" s="26"/>
      <c r="I53" s="26">
        <f t="shared" si="0"/>
        <v>64</v>
      </c>
      <c r="J53" s="57" t="s">
        <v>88</v>
      </c>
      <c r="K53" s="28"/>
      <c r="L53" s="26"/>
      <c r="M53" s="28"/>
      <c r="N53" s="28" t="s">
        <v>86</v>
      </c>
      <c r="O53" s="60"/>
    </row>
    <row r="54" spans="1:15" s="30" customFormat="1" ht="18.75">
      <c r="A54" s="138"/>
      <c r="B54" s="56">
        <f t="shared" si="6"/>
        <v>30065</v>
      </c>
      <c r="C54" s="13">
        <f t="shared" ref="C54:C90" si="7">C53+32</f>
        <v>64</v>
      </c>
      <c r="D54" s="13" t="str">
        <f t="shared" si="5"/>
        <v>40</v>
      </c>
      <c r="E54" s="56">
        <v>4</v>
      </c>
      <c r="F54" s="56"/>
      <c r="G54" s="26">
        <v>32</v>
      </c>
      <c r="H54" s="26"/>
      <c r="I54" s="26">
        <f t="shared" si="0"/>
        <v>64</v>
      </c>
      <c r="J54" s="57" t="s">
        <v>89</v>
      </c>
      <c r="K54" s="28"/>
      <c r="L54" s="26"/>
      <c r="M54" s="28"/>
      <c r="N54" s="28" t="s">
        <v>86</v>
      </c>
      <c r="O54" s="60"/>
    </row>
    <row r="55" spans="1:15" s="30" customFormat="1" ht="18.75">
      <c r="A55" s="138"/>
      <c r="B55" s="56">
        <f t="shared" si="6"/>
        <v>30097</v>
      </c>
      <c r="C55" s="13">
        <f t="shared" si="7"/>
        <v>96</v>
      </c>
      <c r="D55" s="13" t="str">
        <f t="shared" si="5"/>
        <v>60</v>
      </c>
      <c r="E55" s="56">
        <v>4</v>
      </c>
      <c r="F55" s="56"/>
      <c r="G55" s="26">
        <v>32</v>
      </c>
      <c r="H55" s="26"/>
      <c r="I55" s="26">
        <f t="shared" si="0"/>
        <v>64</v>
      </c>
      <c r="J55" s="57" t="s">
        <v>90</v>
      </c>
      <c r="K55" s="28"/>
      <c r="L55" s="26"/>
      <c r="M55" s="28"/>
      <c r="N55" s="28" t="s">
        <v>86</v>
      </c>
      <c r="O55" s="60"/>
    </row>
    <row r="56" spans="1:15" s="30" customFormat="1" ht="18.75">
      <c r="A56" s="138"/>
      <c r="B56" s="56">
        <f t="shared" si="6"/>
        <v>30129</v>
      </c>
      <c r="C56" s="13">
        <f t="shared" si="7"/>
        <v>128</v>
      </c>
      <c r="D56" s="13" t="str">
        <f t="shared" si="5"/>
        <v>80</v>
      </c>
      <c r="E56" s="56">
        <v>4</v>
      </c>
      <c r="F56" s="56"/>
      <c r="G56" s="26">
        <v>32</v>
      </c>
      <c r="H56" s="26"/>
      <c r="I56" s="26">
        <f t="shared" si="0"/>
        <v>64</v>
      </c>
      <c r="J56" s="57" t="s">
        <v>91</v>
      </c>
      <c r="K56" s="28"/>
      <c r="L56" s="26"/>
      <c r="M56" s="28"/>
      <c r="N56" s="28" t="s">
        <v>86</v>
      </c>
      <c r="O56" s="60"/>
    </row>
    <row r="57" spans="1:15" s="30" customFormat="1" ht="18.75">
      <c r="A57" s="138"/>
      <c r="B57" s="56">
        <f t="shared" si="6"/>
        <v>30161</v>
      </c>
      <c r="C57" s="13">
        <f t="shared" si="7"/>
        <v>160</v>
      </c>
      <c r="D57" s="13" t="str">
        <f t="shared" si="5"/>
        <v>A0</v>
      </c>
      <c r="E57" s="56">
        <v>4</v>
      </c>
      <c r="F57" s="56"/>
      <c r="G57" s="26">
        <v>32</v>
      </c>
      <c r="H57" s="26"/>
      <c r="I57" s="26">
        <f t="shared" si="0"/>
        <v>64</v>
      </c>
      <c r="J57" s="57" t="s">
        <v>92</v>
      </c>
      <c r="K57" s="28"/>
      <c r="L57" s="26"/>
      <c r="M57" s="28"/>
      <c r="N57" s="28" t="s">
        <v>86</v>
      </c>
      <c r="O57" s="60"/>
    </row>
    <row r="58" spans="1:15" s="30" customFormat="1" ht="18.75">
      <c r="A58" s="138"/>
      <c r="B58" s="56">
        <f t="shared" si="6"/>
        <v>30193</v>
      </c>
      <c r="C58" s="13">
        <f t="shared" si="7"/>
        <v>192</v>
      </c>
      <c r="D58" s="13" t="str">
        <f t="shared" si="5"/>
        <v>C0</v>
      </c>
      <c r="E58" s="56">
        <v>4</v>
      </c>
      <c r="F58" s="56"/>
      <c r="G58" s="26">
        <v>32</v>
      </c>
      <c r="H58" s="26"/>
      <c r="I58" s="26">
        <f t="shared" si="0"/>
        <v>64</v>
      </c>
      <c r="J58" s="57" t="s">
        <v>93</v>
      </c>
      <c r="K58" s="28"/>
      <c r="L58" s="26"/>
      <c r="M58" s="28"/>
      <c r="N58" s="28" t="s">
        <v>86</v>
      </c>
      <c r="O58" s="60"/>
    </row>
    <row r="59" spans="1:15" s="30" customFormat="1" ht="18.75">
      <c r="A59" s="138"/>
      <c r="B59" s="56">
        <f t="shared" si="6"/>
        <v>30225</v>
      </c>
      <c r="C59" s="13">
        <f t="shared" si="7"/>
        <v>224</v>
      </c>
      <c r="D59" s="13" t="str">
        <f t="shared" si="5"/>
        <v>E0</v>
      </c>
      <c r="E59" s="56">
        <v>4</v>
      </c>
      <c r="F59" s="56"/>
      <c r="G59" s="26">
        <v>32</v>
      </c>
      <c r="H59" s="26"/>
      <c r="I59" s="26">
        <f t="shared" si="0"/>
        <v>64</v>
      </c>
      <c r="J59" s="57" t="s">
        <v>94</v>
      </c>
      <c r="K59" s="28"/>
      <c r="L59" s="26"/>
      <c r="M59" s="28"/>
      <c r="N59" s="28" t="s">
        <v>86</v>
      </c>
      <c r="O59" s="60"/>
    </row>
    <row r="60" spans="1:15" s="30" customFormat="1" ht="18.75">
      <c r="A60" s="138"/>
      <c r="B60" s="56">
        <f t="shared" si="6"/>
        <v>30257</v>
      </c>
      <c r="C60" s="13">
        <f t="shared" si="7"/>
        <v>256</v>
      </c>
      <c r="D60" s="13" t="str">
        <f t="shared" si="5"/>
        <v>100</v>
      </c>
      <c r="E60" s="56">
        <v>4</v>
      </c>
      <c r="F60" s="56"/>
      <c r="G60" s="26">
        <v>32</v>
      </c>
      <c r="H60" s="26"/>
      <c r="I60" s="26">
        <f t="shared" si="0"/>
        <v>64</v>
      </c>
      <c r="J60" s="57" t="s">
        <v>95</v>
      </c>
      <c r="K60" s="28"/>
      <c r="L60" s="26"/>
      <c r="M60" s="28"/>
      <c r="N60" s="28" t="s">
        <v>86</v>
      </c>
      <c r="O60" s="60"/>
    </row>
    <row r="61" spans="1:15" s="30" customFormat="1" ht="18.75">
      <c r="A61" s="138"/>
      <c r="B61" s="56">
        <f t="shared" si="6"/>
        <v>30289</v>
      </c>
      <c r="C61" s="13">
        <f t="shared" si="7"/>
        <v>288</v>
      </c>
      <c r="D61" s="13" t="str">
        <f t="shared" si="5"/>
        <v>120</v>
      </c>
      <c r="E61" s="56">
        <v>4</v>
      </c>
      <c r="F61" s="56"/>
      <c r="G61" s="26">
        <v>32</v>
      </c>
      <c r="H61" s="26"/>
      <c r="I61" s="26">
        <f t="shared" si="0"/>
        <v>64</v>
      </c>
      <c r="J61" s="57" t="s">
        <v>96</v>
      </c>
      <c r="K61" s="28"/>
      <c r="L61" s="26"/>
      <c r="M61" s="28"/>
      <c r="N61" s="28" t="s">
        <v>86</v>
      </c>
      <c r="O61" s="60"/>
    </row>
    <row r="62" spans="1:15" s="30" customFormat="1" ht="18.75">
      <c r="A62" s="138"/>
      <c r="B62" s="56">
        <f t="shared" si="6"/>
        <v>30321</v>
      </c>
      <c r="C62" s="13">
        <f t="shared" si="7"/>
        <v>320</v>
      </c>
      <c r="D62" s="13" t="str">
        <f t="shared" si="5"/>
        <v>140</v>
      </c>
      <c r="E62" s="56">
        <v>4</v>
      </c>
      <c r="F62" s="56"/>
      <c r="G62" s="26">
        <v>32</v>
      </c>
      <c r="H62" s="26"/>
      <c r="I62" s="26">
        <f t="shared" si="0"/>
        <v>64</v>
      </c>
      <c r="J62" s="57" t="s">
        <v>97</v>
      </c>
      <c r="K62" s="28"/>
      <c r="L62" s="26"/>
      <c r="M62" s="28"/>
      <c r="N62" s="28" t="s">
        <v>86</v>
      </c>
      <c r="O62" s="60"/>
    </row>
    <row r="63" spans="1:15" s="30" customFormat="1" ht="18.75">
      <c r="A63" s="138"/>
      <c r="B63" s="56">
        <f t="shared" si="6"/>
        <v>30353</v>
      </c>
      <c r="C63" s="13">
        <f t="shared" si="7"/>
        <v>352</v>
      </c>
      <c r="D63" s="13" t="str">
        <f t="shared" si="5"/>
        <v>160</v>
      </c>
      <c r="E63" s="56">
        <v>4</v>
      </c>
      <c r="F63" s="56"/>
      <c r="G63" s="26">
        <v>32</v>
      </c>
      <c r="H63" s="26"/>
      <c r="I63" s="26">
        <f t="shared" si="0"/>
        <v>64</v>
      </c>
      <c r="J63" s="57" t="s">
        <v>98</v>
      </c>
      <c r="K63" s="28"/>
      <c r="L63" s="26"/>
      <c r="M63" s="28"/>
      <c r="N63" s="28" t="s">
        <v>86</v>
      </c>
      <c r="O63" s="60"/>
    </row>
    <row r="64" spans="1:15" s="30" customFormat="1" ht="18.75">
      <c r="A64" s="138"/>
      <c r="B64" s="56">
        <f t="shared" si="6"/>
        <v>30385</v>
      </c>
      <c r="C64" s="13">
        <f t="shared" si="7"/>
        <v>384</v>
      </c>
      <c r="D64" s="13" t="str">
        <f t="shared" si="5"/>
        <v>180</v>
      </c>
      <c r="E64" s="56">
        <v>4</v>
      </c>
      <c r="F64" s="56"/>
      <c r="G64" s="26">
        <v>32</v>
      </c>
      <c r="H64" s="26"/>
      <c r="I64" s="26">
        <f t="shared" si="0"/>
        <v>64</v>
      </c>
      <c r="J64" s="57" t="s">
        <v>99</v>
      </c>
      <c r="K64" s="28"/>
      <c r="L64" s="26"/>
      <c r="M64" s="28"/>
      <c r="N64" s="28" t="s">
        <v>86</v>
      </c>
      <c r="O64" s="60"/>
    </row>
    <row r="65" spans="1:15" s="30" customFormat="1" ht="18.75">
      <c r="A65" s="138"/>
      <c r="B65" s="56">
        <f t="shared" si="6"/>
        <v>30417</v>
      </c>
      <c r="C65" s="13">
        <f t="shared" si="7"/>
        <v>416</v>
      </c>
      <c r="D65" s="13" t="str">
        <f t="shared" si="5"/>
        <v>1A0</v>
      </c>
      <c r="E65" s="56">
        <v>4</v>
      </c>
      <c r="F65" s="56"/>
      <c r="G65" s="26">
        <v>32</v>
      </c>
      <c r="H65" s="26"/>
      <c r="I65" s="26">
        <f t="shared" si="0"/>
        <v>64</v>
      </c>
      <c r="J65" s="57" t="s">
        <v>100</v>
      </c>
      <c r="K65" s="28"/>
      <c r="L65" s="26"/>
      <c r="M65" s="28"/>
      <c r="N65" s="28" t="s">
        <v>86</v>
      </c>
      <c r="O65" s="60"/>
    </row>
    <row r="66" spans="1:15" s="30" customFormat="1" ht="18.75">
      <c r="A66" s="138"/>
      <c r="B66" s="56">
        <f t="shared" si="6"/>
        <v>30449</v>
      </c>
      <c r="C66" s="13">
        <f t="shared" si="7"/>
        <v>448</v>
      </c>
      <c r="D66" s="13" t="str">
        <f t="shared" si="5"/>
        <v>1C0</v>
      </c>
      <c r="E66" s="56">
        <v>4</v>
      </c>
      <c r="F66" s="56"/>
      <c r="G66" s="26">
        <v>32</v>
      </c>
      <c r="H66" s="26"/>
      <c r="I66" s="26">
        <f t="shared" si="0"/>
        <v>64</v>
      </c>
      <c r="J66" s="57" t="s">
        <v>101</v>
      </c>
      <c r="K66" s="28"/>
      <c r="L66" s="26"/>
      <c r="M66" s="28"/>
      <c r="N66" s="28" t="s">
        <v>86</v>
      </c>
      <c r="O66" s="60"/>
    </row>
    <row r="67" spans="1:15" s="30" customFormat="1" ht="18.75">
      <c r="A67" s="138"/>
      <c r="B67" s="56">
        <f t="shared" si="6"/>
        <v>30481</v>
      </c>
      <c r="C67" s="13">
        <f t="shared" si="7"/>
        <v>480</v>
      </c>
      <c r="D67" s="13" t="str">
        <f t="shared" si="5"/>
        <v>1E0</v>
      </c>
      <c r="E67" s="56">
        <v>4</v>
      </c>
      <c r="F67" s="56"/>
      <c r="G67" s="26">
        <v>32</v>
      </c>
      <c r="H67" s="26"/>
      <c r="I67" s="26">
        <f t="shared" si="0"/>
        <v>64</v>
      </c>
      <c r="J67" s="57" t="s">
        <v>102</v>
      </c>
      <c r="K67" s="28"/>
      <c r="L67" s="26"/>
      <c r="M67" s="28"/>
      <c r="N67" s="28" t="s">
        <v>86</v>
      </c>
      <c r="O67" s="60"/>
    </row>
    <row r="68" spans="1:15" s="30" customFormat="1" ht="18.75">
      <c r="A68" s="138"/>
      <c r="B68" s="56">
        <f t="shared" si="6"/>
        <v>30513</v>
      </c>
      <c r="C68" s="13">
        <f t="shared" si="7"/>
        <v>512</v>
      </c>
      <c r="D68" s="13" t="str">
        <f t="shared" si="5"/>
        <v>200</v>
      </c>
      <c r="E68" s="56">
        <v>4</v>
      </c>
      <c r="F68" s="56"/>
      <c r="G68" s="26">
        <v>32</v>
      </c>
      <c r="H68" s="26"/>
      <c r="I68" s="26">
        <f t="shared" si="0"/>
        <v>64</v>
      </c>
      <c r="J68" s="57" t="s">
        <v>103</v>
      </c>
      <c r="K68" s="28"/>
      <c r="L68" s="26"/>
      <c r="M68" s="28"/>
      <c r="N68" s="28" t="s">
        <v>86</v>
      </c>
      <c r="O68" s="60"/>
    </row>
    <row r="69" spans="1:15" s="30" customFormat="1" ht="18.75">
      <c r="A69" s="138"/>
      <c r="B69" s="56">
        <f t="shared" si="6"/>
        <v>30545</v>
      </c>
      <c r="C69" s="13">
        <f t="shared" si="7"/>
        <v>544</v>
      </c>
      <c r="D69" s="13" t="str">
        <f t="shared" si="5"/>
        <v>220</v>
      </c>
      <c r="E69" s="56">
        <v>4</v>
      </c>
      <c r="F69" s="56"/>
      <c r="G69" s="26">
        <v>32</v>
      </c>
      <c r="H69" s="26"/>
      <c r="I69" s="26">
        <f t="shared" si="0"/>
        <v>64</v>
      </c>
      <c r="J69" s="57" t="s">
        <v>104</v>
      </c>
      <c r="K69" s="28"/>
      <c r="L69" s="26"/>
      <c r="M69" s="28"/>
      <c r="N69" s="28" t="s">
        <v>86</v>
      </c>
      <c r="O69" s="60"/>
    </row>
    <row r="70" spans="1:15" s="30" customFormat="1" ht="18.75">
      <c r="A70" s="138"/>
      <c r="B70" s="56">
        <f t="shared" si="6"/>
        <v>30577</v>
      </c>
      <c r="C70" s="13">
        <f t="shared" si="7"/>
        <v>576</v>
      </c>
      <c r="D70" s="13" t="str">
        <f t="shared" si="5"/>
        <v>240</v>
      </c>
      <c r="E70" s="56">
        <v>4</v>
      </c>
      <c r="F70" s="56"/>
      <c r="G70" s="26">
        <v>32</v>
      </c>
      <c r="H70" s="26"/>
      <c r="I70" s="26">
        <f t="shared" si="0"/>
        <v>64</v>
      </c>
      <c r="J70" s="57" t="s">
        <v>105</v>
      </c>
      <c r="K70" s="28"/>
      <c r="L70" s="26"/>
      <c r="M70" s="28"/>
      <c r="N70" s="28" t="s">
        <v>86</v>
      </c>
      <c r="O70" s="60"/>
    </row>
    <row r="71" spans="1:15" s="30" customFormat="1" ht="18.75">
      <c r="A71" s="138"/>
      <c r="B71" s="56">
        <f t="shared" si="6"/>
        <v>30609</v>
      </c>
      <c r="C71" s="13">
        <f t="shared" si="7"/>
        <v>608</v>
      </c>
      <c r="D71" s="13" t="str">
        <f t="shared" si="5"/>
        <v>260</v>
      </c>
      <c r="E71" s="56">
        <v>4</v>
      </c>
      <c r="F71" s="56"/>
      <c r="G71" s="26">
        <v>32</v>
      </c>
      <c r="H71" s="26"/>
      <c r="I71" s="26">
        <f t="shared" si="0"/>
        <v>64</v>
      </c>
      <c r="J71" s="57" t="s">
        <v>106</v>
      </c>
      <c r="K71" s="28"/>
      <c r="L71" s="26"/>
      <c r="M71" s="28"/>
      <c r="N71" s="28" t="s">
        <v>86</v>
      </c>
      <c r="O71" s="60"/>
    </row>
    <row r="72" spans="1:15" s="30" customFormat="1" ht="18.75">
      <c r="A72" s="138"/>
      <c r="B72" s="56">
        <f t="shared" si="6"/>
        <v>30641</v>
      </c>
      <c r="C72" s="13">
        <f t="shared" si="7"/>
        <v>640</v>
      </c>
      <c r="D72" s="13" t="str">
        <f t="shared" si="5"/>
        <v>280</v>
      </c>
      <c r="E72" s="56">
        <v>4</v>
      </c>
      <c r="F72" s="56"/>
      <c r="G72" s="26">
        <v>32</v>
      </c>
      <c r="H72" s="26"/>
      <c r="I72" s="26">
        <f t="shared" ref="I72:I135" si="8">G72*2</f>
        <v>64</v>
      </c>
      <c r="J72" s="57" t="s">
        <v>107</v>
      </c>
      <c r="K72" s="28"/>
      <c r="L72" s="26"/>
      <c r="M72" s="28"/>
      <c r="N72" s="28" t="s">
        <v>86</v>
      </c>
      <c r="O72" s="60"/>
    </row>
    <row r="73" spans="1:15" s="30" customFormat="1" ht="18.75">
      <c r="A73" s="138"/>
      <c r="B73" s="56">
        <f t="shared" si="6"/>
        <v>30673</v>
      </c>
      <c r="C73" s="13">
        <f t="shared" si="7"/>
        <v>672</v>
      </c>
      <c r="D73" s="13" t="str">
        <f t="shared" si="5"/>
        <v>2A0</v>
      </c>
      <c r="E73" s="56">
        <v>4</v>
      </c>
      <c r="F73" s="56"/>
      <c r="G73" s="26">
        <v>32</v>
      </c>
      <c r="H73" s="26"/>
      <c r="I73" s="26">
        <f t="shared" si="8"/>
        <v>64</v>
      </c>
      <c r="J73" s="57" t="s">
        <v>108</v>
      </c>
      <c r="K73" s="28"/>
      <c r="L73" s="26"/>
      <c r="M73" s="28"/>
      <c r="N73" s="28" t="s">
        <v>86</v>
      </c>
      <c r="O73" s="60"/>
    </row>
    <row r="74" spans="1:15" s="30" customFormat="1" ht="18.75">
      <c r="A74" s="138"/>
      <c r="B74" s="56">
        <f t="shared" si="6"/>
        <v>30705</v>
      </c>
      <c r="C74" s="13">
        <f t="shared" si="7"/>
        <v>704</v>
      </c>
      <c r="D74" s="13" t="str">
        <f t="shared" si="5"/>
        <v>2C0</v>
      </c>
      <c r="E74" s="56">
        <v>4</v>
      </c>
      <c r="F74" s="56"/>
      <c r="G74" s="26">
        <v>32</v>
      </c>
      <c r="H74" s="26"/>
      <c r="I74" s="26">
        <f t="shared" si="8"/>
        <v>64</v>
      </c>
      <c r="J74" s="57" t="s">
        <v>109</v>
      </c>
      <c r="K74" s="28"/>
      <c r="L74" s="26"/>
      <c r="M74" s="28"/>
      <c r="N74" s="28" t="s">
        <v>86</v>
      </c>
      <c r="O74" s="60"/>
    </row>
    <row r="75" spans="1:15" s="30" customFormat="1" ht="18.75">
      <c r="A75" s="138"/>
      <c r="B75" s="56">
        <f t="shared" si="6"/>
        <v>30737</v>
      </c>
      <c r="C75" s="13">
        <f t="shared" si="7"/>
        <v>736</v>
      </c>
      <c r="D75" s="13" t="str">
        <f t="shared" si="5"/>
        <v>2E0</v>
      </c>
      <c r="E75" s="56">
        <v>4</v>
      </c>
      <c r="F75" s="56"/>
      <c r="G75" s="26">
        <v>32</v>
      </c>
      <c r="H75" s="26"/>
      <c r="I75" s="26">
        <f t="shared" si="8"/>
        <v>64</v>
      </c>
      <c r="J75" s="57" t="s">
        <v>110</v>
      </c>
      <c r="K75" s="28"/>
      <c r="L75" s="26"/>
      <c r="M75" s="28"/>
      <c r="N75" s="28" t="s">
        <v>86</v>
      </c>
      <c r="O75" s="60"/>
    </row>
    <row r="76" spans="1:15" s="30" customFormat="1" ht="18.75">
      <c r="A76" s="138"/>
      <c r="B76" s="56">
        <f t="shared" si="6"/>
        <v>30769</v>
      </c>
      <c r="C76" s="13">
        <f t="shared" si="7"/>
        <v>768</v>
      </c>
      <c r="D76" s="13" t="str">
        <f t="shared" si="5"/>
        <v>300</v>
      </c>
      <c r="E76" s="56">
        <v>4</v>
      </c>
      <c r="F76" s="56"/>
      <c r="G76" s="26">
        <v>32</v>
      </c>
      <c r="H76" s="26"/>
      <c r="I76" s="26">
        <f t="shared" si="8"/>
        <v>64</v>
      </c>
      <c r="J76" s="57" t="s">
        <v>111</v>
      </c>
      <c r="K76" s="28"/>
      <c r="L76" s="26"/>
      <c r="M76" s="28"/>
      <c r="N76" s="28" t="s">
        <v>86</v>
      </c>
      <c r="O76" s="60"/>
    </row>
    <row r="77" spans="1:15" s="30" customFormat="1" ht="18.75">
      <c r="A77" s="138"/>
      <c r="B77" s="56">
        <f t="shared" si="6"/>
        <v>30801</v>
      </c>
      <c r="C77" s="13">
        <f t="shared" si="7"/>
        <v>800</v>
      </c>
      <c r="D77" s="13" t="str">
        <f t="shared" si="5"/>
        <v>320</v>
      </c>
      <c r="E77" s="56">
        <v>4</v>
      </c>
      <c r="F77" s="56"/>
      <c r="G77" s="26">
        <v>32</v>
      </c>
      <c r="H77" s="26"/>
      <c r="I77" s="26">
        <f t="shared" si="8"/>
        <v>64</v>
      </c>
      <c r="J77" s="57" t="s">
        <v>112</v>
      </c>
      <c r="K77" s="28"/>
      <c r="L77" s="26"/>
      <c r="M77" s="28"/>
      <c r="N77" s="28" t="s">
        <v>86</v>
      </c>
      <c r="O77" s="60"/>
    </row>
    <row r="78" spans="1:15" s="30" customFormat="1" ht="18.75">
      <c r="A78" s="138"/>
      <c r="B78" s="56">
        <f t="shared" si="6"/>
        <v>30833</v>
      </c>
      <c r="C78" s="13">
        <f t="shared" si="7"/>
        <v>832</v>
      </c>
      <c r="D78" s="13" t="str">
        <f t="shared" si="5"/>
        <v>340</v>
      </c>
      <c r="E78" s="56">
        <v>4</v>
      </c>
      <c r="F78" s="56"/>
      <c r="G78" s="26">
        <v>32</v>
      </c>
      <c r="H78" s="26"/>
      <c r="I78" s="26">
        <f t="shared" si="8"/>
        <v>64</v>
      </c>
      <c r="J78" s="57" t="s">
        <v>113</v>
      </c>
      <c r="K78" s="28"/>
      <c r="L78" s="26"/>
      <c r="M78" s="28"/>
      <c r="N78" s="28" t="s">
        <v>86</v>
      </c>
      <c r="O78" s="60"/>
    </row>
    <row r="79" spans="1:15" s="30" customFormat="1" ht="18.75">
      <c r="A79" s="138"/>
      <c r="B79" s="56">
        <f t="shared" si="6"/>
        <v>30865</v>
      </c>
      <c r="C79" s="13">
        <f t="shared" si="7"/>
        <v>864</v>
      </c>
      <c r="D79" s="13" t="str">
        <f t="shared" si="5"/>
        <v>360</v>
      </c>
      <c r="E79" s="56">
        <v>4</v>
      </c>
      <c r="F79" s="56"/>
      <c r="G79" s="26">
        <v>32</v>
      </c>
      <c r="H79" s="26"/>
      <c r="I79" s="26">
        <f t="shared" si="8"/>
        <v>64</v>
      </c>
      <c r="J79" s="57" t="s">
        <v>114</v>
      </c>
      <c r="K79" s="28"/>
      <c r="L79" s="26"/>
      <c r="M79" s="28"/>
      <c r="N79" s="28" t="s">
        <v>86</v>
      </c>
      <c r="O79" s="60"/>
    </row>
    <row r="80" spans="1:15" s="30" customFormat="1" ht="18.75">
      <c r="A80" s="138"/>
      <c r="B80" s="56">
        <f t="shared" si="6"/>
        <v>30897</v>
      </c>
      <c r="C80" s="13">
        <f t="shared" si="7"/>
        <v>896</v>
      </c>
      <c r="D80" s="13" t="str">
        <f t="shared" si="5"/>
        <v>380</v>
      </c>
      <c r="E80" s="56">
        <v>4</v>
      </c>
      <c r="F80" s="56"/>
      <c r="G80" s="26">
        <v>32</v>
      </c>
      <c r="H80" s="26"/>
      <c r="I80" s="26">
        <f t="shared" si="8"/>
        <v>64</v>
      </c>
      <c r="J80" s="57" t="s">
        <v>115</v>
      </c>
      <c r="K80" s="28"/>
      <c r="L80" s="26"/>
      <c r="M80" s="28"/>
      <c r="N80" s="28" t="s">
        <v>86</v>
      </c>
      <c r="O80" s="60"/>
    </row>
    <row r="81" spans="1:15" s="30" customFormat="1" ht="18.75">
      <c r="A81" s="138"/>
      <c r="B81" s="56">
        <f t="shared" si="6"/>
        <v>30929</v>
      </c>
      <c r="C81" s="13">
        <f t="shared" si="7"/>
        <v>928</v>
      </c>
      <c r="D81" s="13" t="str">
        <f t="shared" si="5"/>
        <v>3A0</v>
      </c>
      <c r="E81" s="56">
        <v>4</v>
      </c>
      <c r="F81" s="56"/>
      <c r="G81" s="26">
        <v>32</v>
      </c>
      <c r="H81" s="26"/>
      <c r="I81" s="26">
        <f t="shared" si="8"/>
        <v>64</v>
      </c>
      <c r="J81" s="57" t="s">
        <v>116</v>
      </c>
      <c r="K81" s="28"/>
      <c r="L81" s="26"/>
      <c r="M81" s="28"/>
      <c r="N81" s="28" t="s">
        <v>86</v>
      </c>
      <c r="O81" s="60"/>
    </row>
    <row r="82" spans="1:15" s="30" customFormat="1" ht="18.75">
      <c r="A82" s="138"/>
      <c r="B82" s="56">
        <f t="shared" si="6"/>
        <v>30961</v>
      </c>
      <c r="C82" s="13">
        <f t="shared" si="7"/>
        <v>960</v>
      </c>
      <c r="D82" s="13" t="str">
        <f t="shared" si="5"/>
        <v>3C0</v>
      </c>
      <c r="E82" s="56">
        <v>4</v>
      </c>
      <c r="F82" s="56"/>
      <c r="G82" s="26">
        <v>32</v>
      </c>
      <c r="H82" s="26"/>
      <c r="I82" s="26">
        <f t="shared" si="8"/>
        <v>64</v>
      </c>
      <c r="J82" s="57" t="s">
        <v>117</v>
      </c>
      <c r="K82" s="28"/>
      <c r="L82" s="26"/>
      <c r="M82" s="28"/>
      <c r="N82" s="28" t="s">
        <v>86</v>
      </c>
      <c r="O82" s="60"/>
    </row>
    <row r="83" spans="1:15" s="30" customFormat="1" ht="18.75">
      <c r="A83" s="138"/>
      <c r="B83" s="56">
        <f t="shared" si="6"/>
        <v>30993</v>
      </c>
      <c r="C83" s="13">
        <f t="shared" si="7"/>
        <v>992</v>
      </c>
      <c r="D83" s="13" t="str">
        <f t="shared" si="5"/>
        <v>3E0</v>
      </c>
      <c r="E83" s="56">
        <v>4</v>
      </c>
      <c r="F83" s="56"/>
      <c r="G83" s="26">
        <v>32</v>
      </c>
      <c r="H83" s="26"/>
      <c r="I83" s="26">
        <f t="shared" si="8"/>
        <v>64</v>
      </c>
      <c r="J83" s="57" t="s">
        <v>118</v>
      </c>
      <c r="K83" s="28"/>
      <c r="L83" s="26"/>
      <c r="M83" s="28"/>
      <c r="N83" s="28" t="s">
        <v>86</v>
      </c>
      <c r="O83" s="60"/>
    </row>
    <row r="84" spans="1:15" s="30" customFormat="1" ht="18.75">
      <c r="A84" s="138"/>
      <c r="B84" s="56">
        <f t="shared" si="6"/>
        <v>31025</v>
      </c>
      <c r="C84" s="13">
        <f t="shared" si="7"/>
        <v>1024</v>
      </c>
      <c r="D84" s="13" t="str">
        <f t="shared" si="5"/>
        <v>400</v>
      </c>
      <c r="E84" s="56">
        <v>4</v>
      </c>
      <c r="F84" s="56"/>
      <c r="G84" s="26">
        <v>32</v>
      </c>
      <c r="H84" s="26"/>
      <c r="I84" s="26">
        <f t="shared" si="8"/>
        <v>64</v>
      </c>
      <c r="J84" s="57" t="s">
        <v>119</v>
      </c>
      <c r="K84" s="28"/>
      <c r="L84" s="26"/>
      <c r="M84" s="28"/>
      <c r="N84" s="28" t="s">
        <v>86</v>
      </c>
      <c r="O84" s="60"/>
    </row>
    <row r="85" spans="1:15" s="30" customFormat="1" ht="18.75">
      <c r="A85" s="138"/>
      <c r="B85" s="56">
        <f t="shared" si="6"/>
        <v>31057</v>
      </c>
      <c r="C85" s="13">
        <f t="shared" si="7"/>
        <v>1056</v>
      </c>
      <c r="D85" s="13" t="str">
        <f t="shared" si="5"/>
        <v>420</v>
      </c>
      <c r="E85" s="56">
        <v>4</v>
      </c>
      <c r="F85" s="56"/>
      <c r="G85" s="26">
        <v>32</v>
      </c>
      <c r="H85" s="26"/>
      <c r="I85" s="26">
        <f t="shared" si="8"/>
        <v>64</v>
      </c>
      <c r="J85" s="57" t="s">
        <v>120</v>
      </c>
      <c r="K85" s="28"/>
      <c r="L85" s="26"/>
      <c r="M85" s="28"/>
      <c r="N85" s="28" t="s">
        <v>86</v>
      </c>
      <c r="O85" s="60"/>
    </row>
    <row r="86" spans="1:15" s="30" customFormat="1" ht="18.75">
      <c r="A86" s="138"/>
      <c r="B86" s="56">
        <f t="shared" si="6"/>
        <v>31089</v>
      </c>
      <c r="C86" s="13">
        <f t="shared" si="7"/>
        <v>1088</v>
      </c>
      <c r="D86" s="13" t="str">
        <f t="shared" si="5"/>
        <v>440</v>
      </c>
      <c r="E86" s="56">
        <v>4</v>
      </c>
      <c r="F86" s="56"/>
      <c r="G86" s="26">
        <v>32</v>
      </c>
      <c r="H86" s="26"/>
      <c r="I86" s="26">
        <f t="shared" si="8"/>
        <v>64</v>
      </c>
      <c r="J86" s="57" t="s">
        <v>121</v>
      </c>
      <c r="K86" s="28"/>
      <c r="L86" s="26"/>
      <c r="M86" s="28"/>
      <c r="N86" s="28" t="s">
        <v>86</v>
      </c>
      <c r="O86" s="60"/>
    </row>
    <row r="87" spans="1:15" s="30" customFormat="1" ht="18.75">
      <c r="A87" s="138"/>
      <c r="B87" s="56">
        <f t="shared" si="6"/>
        <v>31121</v>
      </c>
      <c r="C87" s="13">
        <f t="shared" si="7"/>
        <v>1120</v>
      </c>
      <c r="D87" s="13" t="str">
        <f t="shared" si="5"/>
        <v>460</v>
      </c>
      <c r="E87" s="56">
        <v>4</v>
      </c>
      <c r="F87" s="56"/>
      <c r="G87" s="26">
        <v>32</v>
      </c>
      <c r="H87" s="26"/>
      <c r="I87" s="26">
        <f t="shared" si="8"/>
        <v>64</v>
      </c>
      <c r="J87" s="57" t="s">
        <v>122</v>
      </c>
      <c r="K87" s="28"/>
      <c r="L87" s="26"/>
      <c r="M87" s="28"/>
      <c r="N87" s="28" t="s">
        <v>86</v>
      </c>
      <c r="O87" s="60"/>
    </row>
    <row r="88" spans="1:15" s="30" customFormat="1" ht="18.75">
      <c r="A88" s="138"/>
      <c r="B88" s="56">
        <f t="shared" si="6"/>
        <v>31153</v>
      </c>
      <c r="C88" s="13">
        <f t="shared" si="7"/>
        <v>1152</v>
      </c>
      <c r="D88" s="13" t="str">
        <f t="shared" si="5"/>
        <v>480</v>
      </c>
      <c r="E88" s="56">
        <v>4</v>
      </c>
      <c r="F88" s="56"/>
      <c r="G88" s="26">
        <v>32</v>
      </c>
      <c r="H88" s="26"/>
      <c r="I88" s="26">
        <f t="shared" si="8"/>
        <v>64</v>
      </c>
      <c r="J88" s="57" t="s">
        <v>123</v>
      </c>
      <c r="K88" s="28"/>
      <c r="L88" s="26"/>
      <c r="M88" s="28"/>
      <c r="N88" s="28" t="s">
        <v>86</v>
      </c>
      <c r="O88" s="60"/>
    </row>
    <row r="89" spans="1:15" s="30" customFormat="1" ht="18.75">
      <c r="A89" s="138"/>
      <c r="B89" s="56">
        <f t="shared" si="6"/>
        <v>31185</v>
      </c>
      <c r="C89" s="13">
        <f t="shared" si="7"/>
        <v>1184</v>
      </c>
      <c r="D89" s="13" t="str">
        <f t="shared" si="5"/>
        <v>4A0</v>
      </c>
      <c r="E89" s="56">
        <v>4</v>
      </c>
      <c r="F89" s="56"/>
      <c r="G89" s="26">
        <v>32</v>
      </c>
      <c r="H89" s="26"/>
      <c r="I89" s="26">
        <f t="shared" si="8"/>
        <v>64</v>
      </c>
      <c r="J89" s="57" t="s">
        <v>124</v>
      </c>
      <c r="K89" s="28"/>
      <c r="L89" s="26"/>
      <c r="M89" s="28"/>
      <c r="N89" s="28" t="s">
        <v>86</v>
      </c>
      <c r="O89" s="60"/>
    </row>
    <row r="90" spans="1:15" s="30" customFormat="1" ht="18.75">
      <c r="A90" s="138"/>
      <c r="B90" s="56">
        <f t="shared" si="6"/>
        <v>31217</v>
      </c>
      <c r="C90" s="13">
        <f t="shared" si="7"/>
        <v>1216</v>
      </c>
      <c r="D90" s="13" t="str">
        <f t="shared" si="5"/>
        <v>4C0</v>
      </c>
      <c r="E90" s="56">
        <v>4</v>
      </c>
      <c r="F90" s="56"/>
      <c r="G90" s="26">
        <v>32</v>
      </c>
      <c r="H90" s="26"/>
      <c r="I90" s="26">
        <f t="shared" si="8"/>
        <v>64</v>
      </c>
      <c r="J90" s="57" t="s">
        <v>125</v>
      </c>
      <c r="K90" s="28"/>
      <c r="L90" s="26"/>
      <c r="M90" s="28"/>
      <c r="N90" s="28" t="s">
        <v>86</v>
      </c>
      <c r="O90" s="60"/>
    </row>
    <row r="91" spans="1:15" s="30" customFormat="1" ht="19.5" thickBot="1">
      <c r="A91" s="138"/>
      <c r="B91" s="56">
        <f t="shared" si="6"/>
        <v>31249</v>
      </c>
      <c r="C91" s="13">
        <f>C90+32</f>
        <v>1248</v>
      </c>
      <c r="D91" s="13" t="str">
        <f t="shared" si="5"/>
        <v>4E0</v>
      </c>
      <c r="E91" s="56">
        <v>4</v>
      </c>
      <c r="F91" s="56"/>
      <c r="G91" s="26">
        <v>32</v>
      </c>
      <c r="H91" s="62"/>
      <c r="I91" s="62">
        <f t="shared" si="8"/>
        <v>64</v>
      </c>
      <c r="J91" s="63" t="s">
        <v>126</v>
      </c>
      <c r="K91" s="64"/>
      <c r="L91" s="62"/>
      <c r="M91" s="64"/>
      <c r="N91" s="64" t="s">
        <v>86</v>
      </c>
      <c r="O91" s="65"/>
    </row>
    <row r="92" spans="1:15" s="30" customFormat="1" ht="18.75">
      <c r="A92" s="139" t="s">
        <v>127</v>
      </c>
      <c r="B92" s="72">
        <f>40001+C92</f>
        <v>81217</v>
      </c>
      <c r="C92" s="50">
        <v>41216</v>
      </c>
      <c r="D92" s="32" t="str">
        <f t="shared" si="5"/>
        <v>A100</v>
      </c>
      <c r="E92" s="50">
        <v>3</v>
      </c>
      <c r="F92" s="50"/>
      <c r="G92" s="6">
        <v>256</v>
      </c>
      <c r="H92" s="3"/>
      <c r="I92" s="3">
        <f t="shared" si="8"/>
        <v>512</v>
      </c>
      <c r="J92" s="42" t="s">
        <v>85</v>
      </c>
      <c r="K92" s="5"/>
      <c r="L92" s="3"/>
      <c r="M92" s="5"/>
      <c r="N92" s="5" t="s">
        <v>86</v>
      </c>
      <c r="O92" s="73" t="s">
        <v>87</v>
      </c>
    </row>
    <row r="93" spans="1:15" s="30" customFormat="1" ht="18.75">
      <c r="A93" s="138"/>
      <c r="B93" s="55">
        <f>40001+C93</f>
        <v>81473</v>
      </c>
      <c r="C93" s="56">
        <f t="shared" ref="C93:C101" si="9">C92+256</f>
        <v>41472</v>
      </c>
      <c r="D93" s="13" t="str">
        <f t="shared" si="5"/>
        <v>A200</v>
      </c>
      <c r="E93" s="56">
        <v>3</v>
      </c>
      <c r="F93" s="56"/>
      <c r="G93" s="3">
        <v>256</v>
      </c>
      <c r="H93" s="3"/>
      <c r="I93" s="3">
        <f t="shared" si="8"/>
        <v>512</v>
      </c>
      <c r="J93" s="42" t="s">
        <v>88</v>
      </c>
      <c r="K93" s="5"/>
      <c r="L93" s="3"/>
      <c r="M93" s="5"/>
      <c r="N93" s="5" t="s">
        <v>86</v>
      </c>
      <c r="O93" s="73"/>
    </row>
    <row r="94" spans="1:15" s="30" customFormat="1" ht="18.75">
      <c r="A94" s="138"/>
      <c r="B94" s="55">
        <f t="shared" ref="B94:B131" si="10">40001+C94</f>
        <v>81729</v>
      </c>
      <c r="C94" s="56">
        <f t="shared" si="9"/>
        <v>41728</v>
      </c>
      <c r="D94" s="13" t="str">
        <f t="shared" ref="D94:D132" si="11">DEC2HEX(C94)</f>
        <v>A300</v>
      </c>
      <c r="E94" s="56">
        <v>3</v>
      </c>
      <c r="F94" s="56"/>
      <c r="G94" s="3">
        <v>256</v>
      </c>
      <c r="H94" s="3"/>
      <c r="I94" s="3">
        <f t="shared" si="8"/>
        <v>512</v>
      </c>
      <c r="J94" s="42" t="s">
        <v>89</v>
      </c>
      <c r="K94" s="5"/>
      <c r="L94" s="3"/>
      <c r="M94" s="5"/>
      <c r="N94" s="5" t="s">
        <v>86</v>
      </c>
      <c r="O94" s="73"/>
    </row>
    <row r="95" spans="1:15" s="30" customFormat="1" ht="18.75">
      <c r="A95" s="138"/>
      <c r="B95" s="55">
        <f t="shared" si="10"/>
        <v>81985</v>
      </c>
      <c r="C95" s="56">
        <f t="shared" si="9"/>
        <v>41984</v>
      </c>
      <c r="D95" s="13" t="str">
        <f t="shared" si="11"/>
        <v>A400</v>
      </c>
      <c r="E95" s="56">
        <v>3</v>
      </c>
      <c r="F95" s="56"/>
      <c r="G95" s="3">
        <v>256</v>
      </c>
      <c r="H95" s="3"/>
      <c r="I95" s="3">
        <f t="shared" si="8"/>
        <v>512</v>
      </c>
      <c r="J95" s="42" t="s">
        <v>90</v>
      </c>
      <c r="K95" s="5"/>
      <c r="L95" s="3"/>
      <c r="M95" s="5"/>
      <c r="N95" s="5" t="s">
        <v>86</v>
      </c>
      <c r="O95" s="73"/>
    </row>
    <row r="96" spans="1:15" s="30" customFormat="1" ht="18.75">
      <c r="A96" s="138"/>
      <c r="B96" s="55">
        <f t="shared" si="10"/>
        <v>82241</v>
      </c>
      <c r="C96" s="56">
        <f t="shared" si="9"/>
        <v>42240</v>
      </c>
      <c r="D96" s="13" t="str">
        <f t="shared" si="11"/>
        <v>A500</v>
      </c>
      <c r="E96" s="56">
        <v>3</v>
      </c>
      <c r="F96" s="56"/>
      <c r="G96" s="3">
        <v>256</v>
      </c>
      <c r="H96" s="3"/>
      <c r="I96" s="3">
        <f t="shared" si="8"/>
        <v>512</v>
      </c>
      <c r="J96" s="42" t="s">
        <v>91</v>
      </c>
      <c r="K96" s="5"/>
      <c r="L96" s="3"/>
      <c r="M96" s="5"/>
      <c r="N96" s="5" t="s">
        <v>86</v>
      </c>
      <c r="O96" s="73"/>
    </row>
    <row r="97" spans="1:15" s="30" customFormat="1" ht="18.75">
      <c r="A97" s="138"/>
      <c r="B97" s="55">
        <f t="shared" si="10"/>
        <v>82497</v>
      </c>
      <c r="C97" s="56">
        <f t="shared" si="9"/>
        <v>42496</v>
      </c>
      <c r="D97" s="13" t="str">
        <f t="shared" si="11"/>
        <v>A600</v>
      </c>
      <c r="E97" s="56">
        <v>3</v>
      </c>
      <c r="F97" s="56"/>
      <c r="G97" s="3">
        <v>256</v>
      </c>
      <c r="H97" s="3"/>
      <c r="I97" s="3">
        <f t="shared" si="8"/>
        <v>512</v>
      </c>
      <c r="J97" s="42" t="s">
        <v>92</v>
      </c>
      <c r="K97" s="5"/>
      <c r="L97" s="3"/>
      <c r="M97" s="5"/>
      <c r="N97" s="5" t="s">
        <v>86</v>
      </c>
      <c r="O97" s="73"/>
    </row>
    <row r="98" spans="1:15" s="30" customFormat="1" ht="18.75">
      <c r="A98" s="138"/>
      <c r="B98" s="55">
        <f t="shared" si="10"/>
        <v>82753</v>
      </c>
      <c r="C98" s="56">
        <f t="shared" si="9"/>
        <v>42752</v>
      </c>
      <c r="D98" s="13" t="str">
        <f t="shared" si="11"/>
        <v>A700</v>
      </c>
      <c r="E98" s="56">
        <v>3</v>
      </c>
      <c r="F98" s="56"/>
      <c r="G98" s="3">
        <v>256</v>
      </c>
      <c r="H98" s="3"/>
      <c r="I98" s="3">
        <f t="shared" si="8"/>
        <v>512</v>
      </c>
      <c r="J98" s="42" t="s">
        <v>93</v>
      </c>
      <c r="K98" s="5"/>
      <c r="L98" s="3"/>
      <c r="M98" s="5"/>
      <c r="N98" s="5" t="s">
        <v>86</v>
      </c>
      <c r="O98" s="73"/>
    </row>
    <row r="99" spans="1:15" s="30" customFormat="1" ht="18.75">
      <c r="A99" s="138"/>
      <c r="B99" s="55">
        <f t="shared" si="10"/>
        <v>83009</v>
      </c>
      <c r="C99" s="56">
        <f t="shared" si="9"/>
        <v>43008</v>
      </c>
      <c r="D99" s="13" t="str">
        <f t="shared" si="11"/>
        <v>A800</v>
      </c>
      <c r="E99" s="56">
        <v>3</v>
      </c>
      <c r="F99" s="56"/>
      <c r="G99" s="3">
        <v>256</v>
      </c>
      <c r="H99" s="3"/>
      <c r="I99" s="3">
        <f t="shared" si="8"/>
        <v>512</v>
      </c>
      <c r="J99" s="42" t="s">
        <v>94</v>
      </c>
      <c r="K99" s="5"/>
      <c r="L99" s="3"/>
      <c r="M99" s="5"/>
      <c r="N99" s="5" t="s">
        <v>86</v>
      </c>
      <c r="O99" s="73"/>
    </row>
    <row r="100" spans="1:15" s="30" customFormat="1" ht="18.75">
      <c r="A100" s="138"/>
      <c r="B100" s="55">
        <f t="shared" si="10"/>
        <v>83265</v>
      </c>
      <c r="C100" s="56">
        <f t="shared" si="9"/>
        <v>43264</v>
      </c>
      <c r="D100" s="13" t="str">
        <f t="shared" si="11"/>
        <v>A900</v>
      </c>
      <c r="E100" s="56">
        <v>3</v>
      </c>
      <c r="F100" s="56"/>
      <c r="G100" s="3">
        <v>256</v>
      </c>
      <c r="H100" s="3"/>
      <c r="I100" s="3">
        <f t="shared" si="8"/>
        <v>512</v>
      </c>
      <c r="J100" s="42" t="s">
        <v>95</v>
      </c>
      <c r="K100" s="5"/>
      <c r="L100" s="3"/>
      <c r="M100" s="5"/>
      <c r="N100" s="5" t="s">
        <v>86</v>
      </c>
      <c r="O100" s="73"/>
    </row>
    <row r="101" spans="1:15" s="30" customFormat="1" ht="18.75">
      <c r="A101" s="138"/>
      <c r="B101" s="55">
        <f t="shared" si="10"/>
        <v>83521</v>
      </c>
      <c r="C101" s="56">
        <f t="shared" si="9"/>
        <v>43520</v>
      </c>
      <c r="D101" s="13" t="str">
        <f t="shared" si="11"/>
        <v>AA00</v>
      </c>
      <c r="E101" s="56">
        <v>3</v>
      </c>
      <c r="F101" s="56"/>
      <c r="G101" s="3">
        <v>256</v>
      </c>
      <c r="H101" s="3"/>
      <c r="I101" s="3">
        <f t="shared" si="8"/>
        <v>512</v>
      </c>
      <c r="J101" s="42" t="s">
        <v>96</v>
      </c>
      <c r="K101" s="5"/>
      <c r="L101" s="3"/>
      <c r="M101" s="5"/>
      <c r="N101" s="5" t="s">
        <v>86</v>
      </c>
      <c r="O101" s="73"/>
    </row>
    <row r="102" spans="1:15" s="30" customFormat="1" ht="18.75">
      <c r="A102" s="138"/>
      <c r="B102" s="55">
        <f t="shared" si="10"/>
        <v>85313</v>
      </c>
      <c r="C102" s="56">
        <v>45312</v>
      </c>
      <c r="D102" s="13" t="str">
        <f t="shared" si="11"/>
        <v>B100</v>
      </c>
      <c r="E102" s="56">
        <v>3</v>
      </c>
      <c r="F102" s="56"/>
      <c r="G102" s="3">
        <v>256</v>
      </c>
      <c r="H102" s="3"/>
      <c r="I102" s="3">
        <f t="shared" si="8"/>
        <v>512</v>
      </c>
      <c r="J102" s="42" t="s">
        <v>97</v>
      </c>
      <c r="K102" s="5"/>
      <c r="L102" s="3"/>
      <c r="M102" s="5"/>
      <c r="N102" s="5" t="s">
        <v>86</v>
      </c>
      <c r="O102" s="73"/>
    </row>
    <row r="103" spans="1:15" s="30" customFormat="1" ht="18.75">
      <c r="A103" s="138"/>
      <c r="B103" s="55">
        <f t="shared" si="10"/>
        <v>85569</v>
      </c>
      <c r="C103" s="56">
        <f>C102+256</f>
        <v>45568</v>
      </c>
      <c r="D103" s="13" t="str">
        <f t="shared" si="11"/>
        <v>B200</v>
      </c>
      <c r="E103" s="56">
        <v>3</v>
      </c>
      <c r="F103" s="56"/>
      <c r="G103" s="3">
        <v>256</v>
      </c>
      <c r="H103" s="3"/>
      <c r="I103" s="3">
        <f t="shared" si="8"/>
        <v>512</v>
      </c>
      <c r="J103" s="42" t="s">
        <v>98</v>
      </c>
      <c r="K103" s="5"/>
      <c r="L103" s="3"/>
      <c r="M103" s="5"/>
      <c r="N103" s="5" t="s">
        <v>86</v>
      </c>
      <c r="O103" s="73"/>
    </row>
    <row r="104" spans="1:15" s="30" customFormat="1" ht="18.75">
      <c r="A104" s="138"/>
      <c r="B104" s="55">
        <f t="shared" si="10"/>
        <v>85825</v>
      </c>
      <c r="C104" s="56">
        <f t="shared" ref="C104:C111" si="12">C103+256</f>
        <v>45824</v>
      </c>
      <c r="D104" s="13" t="str">
        <f t="shared" si="11"/>
        <v>B300</v>
      </c>
      <c r="E104" s="56">
        <v>3</v>
      </c>
      <c r="F104" s="56"/>
      <c r="G104" s="3">
        <v>256</v>
      </c>
      <c r="H104" s="3"/>
      <c r="I104" s="3">
        <f t="shared" si="8"/>
        <v>512</v>
      </c>
      <c r="J104" s="42" t="s">
        <v>99</v>
      </c>
      <c r="K104" s="5"/>
      <c r="L104" s="3"/>
      <c r="M104" s="5"/>
      <c r="N104" s="5" t="s">
        <v>86</v>
      </c>
      <c r="O104" s="73"/>
    </row>
    <row r="105" spans="1:15" s="30" customFormat="1" ht="18.75">
      <c r="A105" s="138"/>
      <c r="B105" s="55">
        <f t="shared" si="10"/>
        <v>86081</v>
      </c>
      <c r="C105" s="56">
        <f t="shared" si="12"/>
        <v>46080</v>
      </c>
      <c r="D105" s="13" t="str">
        <f t="shared" si="11"/>
        <v>B400</v>
      </c>
      <c r="E105" s="56">
        <v>3</v>
      </c>
      <c r="F105" s="56"/>
      <c r="G105" s="3">
        <v>256</v>
      </c>
      <c r="H105" s="3"/>
      <c r="I105" s="3">
        <f t="shared" si="8"/>
        <v>512</v>
      </c>
      <c r="J105" s="42" t="s">
        <v>100</v>
      </c>
      <c r="K105" s="5"/>
      <c r="L105" s="3"/>
      <c r="M105" s="5"/>
      <c r="N105" s="5" t="s">
        <v>86</v>
      </c>
      <c r="O105" s="73"/>
    </row>
    <row r="106" spans="1:15" s="30" customFormat="1" ht="18.75">
      <c r="A106" s="138"/>
      <c r="B106" s="55">
        <f t="shared" si="10"/>
        <v>86337</v>
      </c>
      <c r="C106" s="56">
        <f t="shared" si="12"/>
        <v>46336</v>
      </c>
      <c r="D106" s="13" t="str">
        <f t="shared" si="11"/>
        <v>B500</v>
      </c>
      <c r="E106" s="56">
        <v>3</v>
      </c>
      <c r="F106" s="56"/>
      <c r="G106" s="3">
        <v>256</v>
      </c>
      <c r="H106" s="3"/>
      <c r="I106" s="3">
        <f t="shared" si="8"/>
        <v>512</v>
      </c>
      <c r="J106" s="42" t="s">
        <v>101</v>
      </c>
      <c r="K106" s="5"/>
      <c r="L106" s="3"/>
      <c r="M106" s="5"/>
      <c r="N106" s="5" t="s">
        <v>86</v>
      </c>
      <c r="O106" s="73"/>
    </row>
    <row r="107" spans="1:15" s="30" customFormat="1" ht="18.75">
      <c r="A107" s="138"/>
      <c r="B107" s="55">
        <f t="shared" si="10"/>
        <v>86593</v>
      </c>
      <c r="C107" s="56">
        <f t="shared" si="12"/>
        <v>46592</v>
      </c>
      <c r="D107" s="13" t="str">
        <f t="shared" si="11"/>
        <v>B600</v>
      </c>
      <c r="E107" s="56">
        <v>3</v>
      </c>
      <c r="F107" s="56"/>
      <c r="G107" s="3">
        <v>256</v>
      </c>
      <c r="H107" s="3"/>
      <c r="I107" s="3">
        <f t="shared" si="8"/>
        <v>512</v>
      </c>
      <c r="J107" s="42" t="s">
        <v>102</v>
      </c>
      <c r="K107" s="5"/>
      <c r="L107" s="3"/>
      <c r="M107" s="5"/>
      <c r="N107" s="5" t="s">
        <v>86</v>
      </c>
      <c r="O107" s="73"/>
    </row>
    <row r="108" spans="1:15" s="30" customFormat="1" ht="18.75">
      <c r="A108" s="138"/>
      <c r="B108" s="55">
        <f t="shared" si="10"/>
        <v>86849</v>
      </c>
      <c r="C108" s="56">
        <f t="shared" si="12"/>
        <v>46848</v>
      </c>
      <c r="D108" s="13" t="str">
        <f t="shared" si="11"/>
        <v>B700</v>
      </c>
      <c r="E108" s="56">
        <v>3</v>
      </c>
      <c r="F108" s="56"/>
      <c r="G108" s="3">
        <v>256</v>
      </c>
      <c r="H108" s="3"/>
      <c r="I108" s="3">
        <f t="shared" si="8"/>
        <v>512</v>
      </c>
      <c r="J108" s="42" t="s">
        <v>103</v>
      </c>
      <c r="K108" s="5"/>
      <c r="L108" s="3"/>
      <c r="M108" s="5"/>
      <c r="N108" s="5" t="s">
        <v>86</v>
      </c>
      <c r="O108" s="73"/>
    </row>
    <row r="109" spans="1:15" s="30" customFormat="1" ht="18.75">
      <c r="A109" s="138"/>
      <c r="B109" s="55">
        <f t="shared" si="10"/>
        <v>87105</v>
      </c>
      <c r="C109" s="56">
        <f t="shared" si="12"/>
        <v>47104</v>
      </c>
      <c r="D109" s="13" t="str">
        <f t="shared" si="11"/>
        <v>B800</v>
      </c>
      <c r="E109" s="56">
        <v>3</v>
      </c>
      <c r="F109" s="56"/>
      <c r="G109" s="3">
        <v>256</v>
      </c>
      <c r="H109" s="3"/>
      <c r="I109" s="3">
        <f t="shared" si="8"/>
        <v>512</v>
      </c>
      <c r="J109" s="42" t="s">
        <v>104</v>
      </c>
      <c r="K109" s="5"/>
      <c r="L109" s="3"/>
      <c r="M109" s="5"/>
      <c r="N109" s="5" t="s">
        <v>86</v>
      </c>
      <c r="O109" s="73"/>
    </row>
    <row r="110" spans="1:15" s="30" customFormat="1" ht="18.75">
      <c r="A110" s="138"/>
      <c r="B110" s="55">
        <f t="shared" si="10"/>
        <v>87361</v>
      </c>
      <c r="C110" s="56">
        <f t="shared" si="12"/>
        <v>47360</v>
      </c>
      <c r="D110" s="13" t="str">
        <f t="shared" si="11"/>
        <v>B900</v>
      </c>
      <c r="E110" s="56">
        <v>3</v>
      </c>
      <c r="F110" s="56"/>
      <c r="G110" s="3">
        <v>256</v>
      </c>
      <c r="H110" s="3"/>
      <c r="I110" s="3">
        <f t="shared" si="8"/>
        <v>512</v>
      </c>
      <c r="J110" s="42" t="s">
        <v>105</v>
      </c>
      <c r="K110" s="5"/>
      <c r="L110" s="3"/>
      <c r="M110" s="5"/>
      <c r="N110" s="5" t="s">
        <v>86</v>
      </c>
      <c r="O110" s="73"/>
    </row>
    <row r="111" spans="1:15" s="30" customFormat="1" ht="18.75">
      <c r="A111" s="138"/>
      <c r="B111" s="55">
        <f t="shared" si="10"/>
        <v>87617</v>
      </c>
      <c r="C111" s="56">
        <f t="shared" si="12"/>
        <v>47616</v>
      </c>
      <c r="D111" s="13" t="str">
        <f t="shared" si="11"/>
        <v>BA00</v>
      </c>
      <c r="E111" s="56">
        <v>3</v>
      </c>
      <c r="F111" s="56"/>
      <c r="G111" s="3">
        <v>256</v>
      </c>
      <c r="H111" s="3"/>
      <c r="I111" s="3">
        <f t="shared" si="8"/>
        <v>512</v>
      </c>
      <c r="J111" s="42" t="s">
        <v>106</v>
      </c>
      <c r="K111" s="5"/>
      <c r="L111" s="3"/>
      <c r="M111" s="5"/>
      <c r="N111" s="5" t="s">
        <v>86</v>
      </c>
      <c r="O111" s="73"/>
    </row>
    <row r="112" spans="1:15" s="30" customFormat="1" ht="18.75">
      <c r="A112" s="138"/>
      <c r="B112" s="55">
        <f t="shared" si="10"/>
        <v>89409</v>
      </c>
      <c r="C112" s="56">
        <v>49408</v>
      </c>
      <c r="D112" s="13" t="str">
        <f t="shared" si="11"/>
        <v>C100</v>
      </c>
      <c r="E112" s="56">
        <v>3</v>
      </c>
      <c r="F112" s="56"/>
      <c r="G112" s="3">
        <v>256</v>
      </c>
      <c r="H112" s="3"/>
      <c r="I112" s="3">
        <f t="shared" si="8"/>
        <v>512</v>
      </c>
      <c r="J112" s="42" t="s">
        <v>107</v>
      </c>
      <c r="K112" s="5"/>
      <c r="L112" s="3"/>
      <c r="M112" s="5"/>
      <c r="N112" s="5" t="s">
        <v>86</v>
      </c>
      <c r="O112" s="73"/>
    </row>
    <row r="113" spans="1:15" s="30" customFormat="1" ht="18.75">
      <c r="A113" s="138"/>
      <c r="B113" s="55">
        <f t="shared" si="10"/>
        <v>89665</v>
      </c>
      <c r="C113" s="56">
        <f>C112+256</f>
        <v>49664</v>
      </c>
      <c r="D113" s="13" t="str">
        <f t="shared" si="11"/>
        <v>C200</v>
      </c>
      <c r="E113" s="56">
        <v>3</v>
      </c>
      <c r="F113" s="56"/>
      <c r="G113" s="3">
        <v>256</v>
      </c>
      <c r="H113" s="3"/>
      <c r="I113" s="3">
        <f t="shared" si="8"/>
        <v>512</v>
      </c>
      <c r="J113" s="42" t="s">
        <v>108</v>
      </c>
      <c r="K113" s="5"/>
      <c r="L113" s="3"/>
      <c r="M113" s="5"/>
      <c r="N113" s="5" t="s">
        <v>86</v>
      </c>
      <c r="O113" s="73"/>
    </row>
    <row r="114" spans="1:15" s="30" customFormat="1" ht="18.75">
      <c r="A114" s="138"/>
      <c r="B114" s="55">
        <f t="shared" si="10"/>
        <v>89921</v>
      </c>
      <c r="C114" s="56">
        <f t="shared" ref="C114:C121" si="13">C113+256</f>
        <v>49920</v>
      </c>
      <c r="D114" s="13" t="str">
        <f t="shared" si="11"/>
        <v>C300</v>
      </c>
      <c r="E114" s="56">
        <v>3</v>
      </c>
      <c r="F114" s="56"/>
      <c r="G114" s="3">
        <v>256</v>
      </c>
      <c r="H114" s="3"/>
      <c r="I114" s="3">
        <f t="shared" si="8"/>
        <v>512</v>
      </c>
      <c r="J114" s="42" t="s">
        <v>109</v>
      </c>
      <c r="K114" s="5"/>
      <c r="L114" s="3"/>
      <c r="M114" s="5"/>
      <c r="N114" s="5" t="s">
        <v>86</v>
      </c>
      <c r="O114" s="73"/>
    </row>
    <row r="115" spans="1:15" s="30" customFormat="1" ht="18.75">
      <c r="A115" s="138"/>
      <c r="B115" s="55">
        <f t="shared" si="10"/>
        <v>90177</v>
      </c>
      <c r="C115" s="56">
        <f t="shared" si="13"/>
        <v>50176</v>
      </c>
      <c r="D115" s="13" t="str">
        <f t="shared" si="11"/>
        <v>C400</v>
      </c>
      <c r="E115" s="56">
        <v>3</v>
      </c>
      <c r="F115" s="56"/>
      <c r="G115" s="3">
        <v>256</v>
      </c>
      <c r="H115" s="3"/>
      <c r="I115" s="3">
        <f t="shared" si="8"/>
        <v>512</v>
      </c>
      <c r="J115" s="42" t="s">
        <v>110</v>
      </c>
      <c r="K115" s="5"/>
      <c r="L115" s="3"/>
      <c r="M115" s="5"/>
      <c r="N115" s="5" t="s">
        <v>86</v>
      </c>
      <c r="O115" s="73"/>
    </row>
    <row r="116" spans="1:15" s="30" customFormat="1" ht="18.75">
      <c r="A116" s="138"/>
      <c r="B116" s="55">
        <f t="shared" si="10"/>
        <v>90433</v>
      </c>
      <c r="C116" s="56">
        <f t="shared" si="13"/>
        <v>50432</v>
      </c>
      <c r="D116" s="13" t="str">
        <f t="shared" si="11"/>
        <v>C500</v>
      </c>
      <c r="E116" s="56">
        <v>3</v>
      </c>
      <c r="F116" s="56"/>
      <c r="G116" s="3">
        <v>256</v>
      </c>
      <c r="H116" s="3"/>
      <c r="I116" s="3">
        <f t="shared" si="8"/>
        <v>512</v>
      </c>
      <c r="J116" s="42" t="s">
        <v>111</v>
      </c>
      <c r="K116" s="5"/>
      <c r="L116" s="3"/>
      <c r="M116" s="5"/>
      <c r="N116" s="5" t="s">
        <v>86</v>
      </c>
      <c r="O116" s="73"/>
    </row>
    <row r="117" spans="1:15" s="30" customFormat="1" ht="18.75">
      <c r="A117" s="138"/>
      <c r="B117" s="55">
        <f t="shared" si="10"/>
        <v>90689</v>
      </c>
      <c r="C117" s="56">
        <f t="shared" si="13"/>
        <v>50688</v>
      </c>
      <c r="D117" s="13" t="str">
        <f t="shared" si="11"/>
        <v>C600</v>
      </c>
      <c r="E117" s="56">
        <v>3</v>
      </c>
      <c r="F117" s="56"/>
      <c r="G117" s="3">
        <v>256</v>
      </c>
      <c r="H117" s="3"/>
      <c r="I117" s="3">
        <f t="shared" si="8"/>
        <v>512</v>
      </c>
      <c r="J117" s="42" t="s">
        <v>112</v>
      </c>
      <c r="K117" s="5"/>
      <c r="L117" s="3"/>
      <c r="M117" s="5"/>
      <c r="N117" s="5" t="s">
        <v>86</v>
      </c>
      <c r="O117" s="73"/>
    </row>
    <row r="118" spans="1:15" s="30" customFormat="1" ht="18.75">
      <c r="A118" s="138"/>
      <c r="B118" s="55">
        <f t="shared" si="10"/>
        <v>90945</v>
      </c>
      <c r="C118" s="56">
        <f t="shared" si="13"/>
        <v>50944</v>
      </c>
      <c r="D118" s="13" t="str">
        <f t="shared" si="11"/>
        <v>C700</v>
      </c>
      <c r="E118" s="56">
        <v>3</v>
      </c>
      <c r="F118" s="56"/>
      <c r="G118" s="3">
        <v>256</v>
      </c>
      <c r="H118" s="3"/>
      <c r="I118" s="3">
        <f t="shared" si="8"/>
        <v>512</v>
      </c>
      <c r="J118" s="42" t="s">
        <v>113</v>
      </c>
      <c r="K118" s="5"/>
      <c r="L118" s="3"/>
      <c r="M118" s="5"/>
      <c r="N118" s="5" t="s">
        <v>86</v>
      </c>
      <c r="O118" s="73"/>
    </row>
    <row r="119" spans="1:15" s="30" customFormat="1" ht="18.75">
      <c r="A119" s="138"/>
      <c r="B119" s="55">
        <f t="shared" si="10"/>
        <v>91201</v>
      </c>
      <c r="C119" s="56">
        <f t="shared" si="13"/>
        <v>51200</v>
      </c>
      <c r="D119" s="13" t="str">
        <f t="shared" si="11"/>
        <v>C800</v>
      </c>
      <c r="E119" s="56">
        <v>3</v>
      </c>
      <c r="F119" s="56"/>
      <c r="G119" s="3">
        <v>256</v>
      </c>
      <c r="H119" s="3"/>
      <c r="I119" s="3">
        <f t="shared" si="8"/>
        <v>512</v>
      </c>
      <c r="J119" s="42" t="s">
        <v>114</v>
      </c>
      <c r="K119" s="5"/>
      <c r="L119" s="3"/>
      <c r="M119" s="5"/>
      <c r="N119" s="5" t="s">
        <v>86</v>
      </c>
      <c r="O119" s="73"/>
    </row>
    <row r="120" spans="1:15" s="30" customFormat="1" ht="18.75">
      <c r="A120" s="138"/>
      <c r="B120" s="55">
        <f t="shared" si="10"/>
        <v>91457</v>
      </c>
      <c r="C120" s="56">
        <f t="shared" si="13"/>
        <v>51456</v>
      </c>
      <c r="D120" s="13" t="str">
        <f t="shared" si="11"/>
        <v>C900</v>
      </c>
      <c r="E120" s="56">
        <v>3</v>
      </c>
      <c r="F120" s="56"/>
      <c r="G120" s="3">
        <v>256</v>
      </c>
      <c r="H120" s="3"/>
      <c r="I120" s="3">
        <f t="shared" si="8"/>
        <v>512</v>
      </c>
      <c r="J120" s="42" t="s">
        <v>115</v>
      </c>
      <c r="K120" s="5"/>
      <c r="L120" s="3"/>
      <c r="M120" s="5"/>
      <c r="N120" s="5" t="s">
        <v>86</v>
      </c>
      <c r="O120" s="73"/>
    </row>
    <row r="121" spans="1:15" s="30" customFormat="1" ht="18.75">
      <c r="A121" s="138"/>
      <c r="B121" s="55">
        <f t="shared" si="10"/>
        <v>91713</v>
      </c>
      <c r="C121" s="56">
        <f t="shared" si="13"/>
        <v>51712</v>
      </c>
      <c r="D121" s="13" t="str">
        <f t="shared" si="11"/>
        <v>CA00</v>
      </c>
      <c r="E121" s="56">
        <v>3</v>
      </c>
      <c r="F121" s="56"/>
      <c r="G121" s="3">
        <v>256</v>
      </c>
      <c r="H121" s="3"/>
      <c r="I121" s="3">
        <f t="shared" si="8"/>
        <v>512</v>
      </c>
      <c r="J121" s="42" t="s">
        <v>116</v>
      </c>
      <c r="K121" s="5"/>
      <c r="L121" s="3"/>
      <c r="M121" s="5"/>
      <c r="N121" s="5" t="s">
        <v>86</v>
      </c>
      <c r="O121" s="73"/>
    </row>
    <row r="122" spans="1:15" s="30" customFormat="1" ht="18.75">
      <c r="A122" s="138"/>
      <c r="B122" s="55">
        <f t="shared" si="10"/>
        <v>93505</v>
      </c>
      <c r="C122" s="56">
        <v>53504</v>
      </c>
      <c r="D122" s="13" t="str">
        <f t="shared" si="11"/>
        <v>D100</v>
      </c>
      <c r="E122" s="56">
        <v>3</v>
      </c>
      <c r="F122" s="56"/>
      <c r="G122" s="3">
        <v>256</v>
      </c>
      <c r="H122" s="3"/>
      <c r="I122" s="3">
        <f t="shared" si="8"/>
        <v>512</v>
      </c>
      <c r="J122" s="42" t="s">
        <v>117</v>
      </c>
      <c r="K122" s="5"/>
      <c r="L122" s="3"/>
      <c r="M122" s="5"/>
      <c r="N122" s="5" t="s">
        <v>86</v>
      </c>
      <c r="O122" s="73"/>
    </row>
    <row r="123" spans="1:15" s="30" customFormat="1" ht="18.75">
      <c r="A123" s="138"/>
      <c r="B123" s="55">
        <f t="shared" si="10"/>
        <v>93761</v>
      </c>
      <c r="C123" s="56">
        <f>C122+256</f>
        <v>53760</v>
      </c>
      <c r="D123" s="13" t="str">
        <f t="shared" si="11"/>
        <v>D200</v>
      </c>
      <c r="E123" s="56">
        <v>3</v>
      </c>
      <c r="F123" s="56"/>
      <c r="G123" s="3">
        <v>256</v>
      </c>
      <c r="H123" s="3"/>
      <c r="I123" s="3">
        <f t="shared" si="8"/>
        <v>512</v>
      </c>
      <c r="J123" s="42" t="s">
        <v>118</v>
      </c>
      <c r="K123" s="5"/>
      <c r="L123" s="3"/>
      <c r="M123" s="5"/>
      <c r="N123" s="5" t="s">
        <v>86</v>
      </c>
      <c r="O123" s="73"/>
    </row>
    <row r="124" spans="1:15" s="30" customFormat="1" ht="18.75">
      <c r="A124" s="138"/>
      <c r="B124" s="55">
        <f t="shared" si="10"/>
        <v>94017</v>
      </c>
      <c r="C124" s="56">
        <f t="shared" ref="C124:C131" si="14">C123+256</f>
        <v>54016</v>
      </c>
      <c r="D124" s="13" t="str">
        <f t="shared" si="11"/>
        <v>D300</v>
      </c>
      <c r="E124" s="56">
        <v>3</v>
      </c>
      <c r="F124" s="56"/>
      <c r="G124" s="3">
        <v>256</v>
      </c>
      <c r="H124" s="3"/>
      <c r="I124" s="3">
        <f t="shared" si="8"/>
        <v>512</v>
      </c>
      <c r="J124" s="42" t="s">
        <v>119</v>
      </c>
      <c r="K124" s="5"/>
      <c r="L124" s="3"/>
      <c r="M124" s="5"/>
      <c r="N124" s="5" t="s">
        <v>86</v>
      </c>
      <c r="O124" s="73"/>
    </row>
    <row r="125" spans="1:15" s="30" customFormat="1" ht="18.75">
      <c r="A125" s="138"/>
      <c r="B125" s="55">
        <f t="shared" si="10"/>
        <v>94273</v>
      </c>
      <c r="C125" s="56">
        <f t="shared" si="14"/>
        <v>54272</v>
      </c>
      <c r="D125" s="13" t="str">
        <f t="shared" si="11"/>
        <v>D400</v>
      </c>
      <c r="E125" s="56">
        <v>3</v>
      </c>
      <c r="F125" s="56"/>
      <c r="G125" s="3">
        <v>256</v>
      </c>
      <c r="H125" s="3"/>
      <c r="I125" s="3">
        <f t="shared" si="8"/>
        <v>512</v>
      </c>
      <c r="J125" s="42" t="s">
        <v>120</v>
      </c>
      <c r="K125" s="5"/>
      <c r="L125" s="3"/>
      <c r="M125" s="5"/>
      <c r="N125" s="5" t="s">
        <v>86</v>
      </c>
      <c r="O125" s="73"/>
    </row>
    <row r="126" spans="1:15" s="30" customFormat="1" ht="18.75">
      <c r="A126" s="138"/>
      <c r="B126" s="55">
        <f t="shared" si="10"/>
        <v>94529</v>
      </c>
      <c r="C126" s="56">
        <f t="shared" si="14"/>
        <v>54528</v>
      </c>
      <c r="D126" s="13" t="str">
        <f t="shared" si="11"/>
        <v>D500</v>
      </c>
      <c r="E126" s="56">
        <v>3</v>
      </c>
      <c r="F126" s="56"/>
      <c r="G126" s="3">
        <v>256</v>
      </c>
      <c r="H126" s="3"/>
      <c r="I126" s="3">
        <f t="shared" si="8"/>
        <v>512</v>
      </c>
      <c r="J126" s="42" t="s">
        <v>121</v>
      </c>
      <c r="K126" s="5"/>
      <c r="L126" s="3"/>
      <c r="M126" s="5"/>
      <c r="N126" s="5" t="s">
        <v>86</v>
      </c>
      <c r="O126" s="73"/>
    </row>
    <row r="127" spans="1:15" s="30" customFormat="1" ht="18.75">
      <c r="A127" s="138"/>
      <c r="B127" s="55">
        <f t="shared" si="10"/>
        <v>94785</v>
      </c>
      <c r="C127" s="56">
        <f t="shared" si="14"/>
        <v>54784</v>
      </c>
      <c r="D127" s="13" t="str">
        <f t="shared" si="11"/>
        <v>D600</v>
      </c>
      <c r="E127" s="56">
        <v>3</v>
      </c>
      <c r="F127" s="56"/>
      <c r="G127" s="3">
        <v>256</v>
      </c>
      <c r="H127" s="3"/>
      <c r="I127" s="3">
        <f t="shared" si="8"/>
        <v>512</v>
      </c>
      <c r="J127" s="42" t="s">
        <v>122</v>
      </c>
      <c r="K127" s="5"/>
      <c r="L127" s="3"/>
      <c r="M127" s="5"/>
      <c r="N127" s="5" t="s">
        <v>86</v>
      </c>
      <c r="O127" s="73"/>
    </row>
    <row r="128" spans="1:15" s="30" customFormat="1" ht="18.75">
      <c r="A128" s="138"/>
      <c r="B128" s="55">
        <f t="shared" si="10"/>
        <v>95041</v>
      </c>
      <c r="C128" s="56">
        <f t="shared" si="14"/>
        <v>55040</v>
      </c>
      <c r="D128" s="13" t="str">
        <f t="shared" si="11"/>
        <v>D700</v>
      </c>
      <c r="E128" s="56">
        <v>3</v>
      </c>
      <c r="F128" s="56"/>
      <c r="G128" s="3">
        <v>256</v>
      </c>
      <c r="H128" s="3"/>
      <c r="I128" s="3">
        <f t="shared" si="8"/>
        <v>512</v>
      </c>
      <c r="J128" s="42" t="s">
        <v>123</v>
      </c>
      <c r="K128" s="5"/>
      <c r="L128" s="3"/>
      <c r="M128" s="5"/>
      <c r="N128" s="5" t="s">
        <v>86</v>
      </c>
      <c r="O128" s="73"/>
    </row>
    <row r="129" spans="1:15" s="30" customFormat="1" ht="18.75">
      <c r="A129" s="138"/>
      <c r="B129" s="55">
        <f t="shared" si="10"/>
        <v>95297</v>
      </c>
      <c r="C129" s="56">
        <f t="shared" si="14"/>
        <v>55296</v>
      </c>
      <c r="D129" s="13" t="str">
        <f t="shared" si="11"/>
        <v>D800</v>
      </c>
      <c r="E129" s="56">
        <v>3</v>
      </c>
      <c r="F129" s="56"/>
      <c r="G129" s="3">
        <v>256</v>
      </c>
      <c r="H129" s="3"/>
      <c r="I129" s="3">
        <f t="shared" si="8"/>
        <v>512</v>
      </c>
      <c r="J129" s="42" t="s">
        <v>124</v>
      </c>
      <c r="K129" s="5"/>
      <c r="L129" s="3"/>
      <c r="M129" s="5"/>
      <c r="N129" s="5" t="s">
        <v>86</v>
      </c>
      <c r="O129" s="73"/>
    </row>
    <row r="130" spans="1:15" s="30" customFormat="1" ht="18.75">
      <c r="A130" s="138"/>
      <c r="B130" s="55">
        <f t="shared" si="10"/>
        <v>95553</v>
      </c>
      <c r="C130" s="56">
        <f t="shared" si="14"/>
        <v>55552</v>
      </c>
      <c r="D130" s="13" t="str">
        <f t="shared" si="11"/>
        <v>D900</v>
      </c>
      <c r="E130" s="56">
        <v>3</v>
      </c>
      <c r="F130" s="56"/>
      <c r="G130" s="3">
        <v>256</v>
      </c>
      <c r="H130" s="3"/>
      <c r="I130" s="3">
        <f t="shared" si="8"/>
        <v>512</v>
      </c>
      <c r="J130" s="42" t="s">
        <v>125</v>
      </c>
      <c r="K130" s="5"/>
      <c r="L130" s="3"/>
      <c r="M130" s="5"/>
      <c r="N130" s="5" t="s">
        <v>86</v>
      </c>
      <c r="O130" s="73"/>
    </row>
    <row r="131" spans="1:15" s="30" customFormat="1" ht="19.5" thickBot="1">
      <c r="A131" s="140"/>
      <c r="B131" s="55">
        <f t="shared" si="10"/>
        <v>95809</v>
      </c>
      <c r="C131" s="59">
        <f t="shared" si="14"/>
        <v>55808</v>
      </c>
      <c r="D131" s="74" t="str">
        <f t="shared" si="11"/>
        <v>DA00</v>
      </c>
      <c r="E131" s="56">
        <v>3</v>
      </c>
      <c r="F131" s="56"/>
      <c r="G131" s="3">
        <v>256</v>
      </c>
      <c r="H131" s="3"/>
      <c r="I131" s="3">
        <f t="shared" si="8"/>
        <v>512</v>
      </c>
      <c r="J131" s="42" t="s">
        <v>126</v>
      </c>
      <c r="K131" s="5"/>
      <c r="L131" s="3"/>
      <c r="M131" s="5"/>
      <c r="N131" s="5" t="s">
        <v>86</v>
      </c>
      <c r="O131" s="73"/>
    </row>
    <row r="132" spans="1:15" s="30" customFormat="1" ht="21" customHeight="1" thickBot="1">
      <c r="A132" s="139" t="s">
        <v>128</v>
      </c>
      <c r="B132" s="66">
        <f>C132+40001</f>
        <v>40009</v>
      </c>
      <c r="C132" s="67">
        <v>8</v>
      </c>
      <c r="D132" s="67" t="str">
        <f t="shared" si="11"/>
        <v>8</v>
      </c>
      <c r="E132" s="67">
        <v>3</v>
      </c>
      <c r="F132" s="32"/>
      <c r="G132" s="6">
        <v>20</v>
      </c>
      <c r="H132" s="6">
        <v>16</v>
      </c>
      <c r="I132" s="6">
        <f t="shared" si="8"/>
        <v>40</v>
      </c>
      <c r="J132" s="68" t="s">
        <v>129</v>
      </c>
      <c r="K132" s="69"/>
      <c r="L132" s="70"/>
      <c r="M132" s="4" t="s">
        <v>130</v>
      </c>
      <c r="N132" s="4" t="s">
        <v>86</v>
      </c>
      <c r="O132" s="71" t="s">
        <v>131</v>
      </c>
    </row>
    <row r="133" spans="1:15" s="30" customFormat="1" ht="18.75" customHeight="1">
      <c r="A133" s="138"/>
      <c r="B133" s="72">
        <f>C133+40001</f>
        <v>40029</v>
      </c>
      <c r="C133" s="50">
        <v>28</v>
      </c>
      <c r="D133" s="13" t="str">
        <f t="shared" ref="D133:D164" si="15">DEC2HEX(C133)</f>
        <v>1C</v>
      </c>
      <c r="E133" s="50">
        <v>3</v>
      </c>
      <c r="F133" s="50"/>
      <c r="G133" s="51">
        <v>1</v>
      </c>
      <c r="H133" s="51">
        <v>56</v>
      </c>
      <c r="I133" s="51">
        <f t="shared" si="8"/>
        <v>2</v>
      </c>
      <c r="J133" s="52" t="s">
        <v>132</v>
      </c>
      <c r="K133" s="75" t="s">
        <v>133</v>
      </c>
      <c r="L133" s="76"/>
      <c r="M133" s="53" t="s">
        <v>130</v>
      </c>
      <c r="N133" s="53" t="s">
        <v>86</v>
      </c>
      <c r="O133" s="77" t="s">
        <v>134</v>
      </c>
    </row>
    <row r="134" spans="1:15" s="30" customFormat="1" ht="18.75">
      <c r="A134" s="138"/>
      <c r="B134" s="55">
        <f t="shared" ref="B134:B152" si="16">B133+G133</f>
        <v>40030</v>
      </c>
      <c r="C134" s="56">
        <f t="shared" ref="C134:C152" si="17">C133+G133</f>
        <v>29</v>
      </c>
      <c r="D134" s="13" t="str">
        <f t="shared" si="15"/>
        <v>1D</v>
      </c>
      <c r="E134" s="56">
        <v>3</v>
      </c>
      <c r="F134" s="56"/>
      <c r="G134" s="26">
        <v>1</v>
      </c>
      <c r="H134" s="26">
        <f>H133+I133</f>
        <v>58</v>
      </c>
      <c r="I134" s="26">
        <f t="shared" si="8"/>
        <v>2</v>
      </c>
      <c r="J134" s="57" t="s">
        <v>135</v>
      </c>
      <c r="K134" s="78" t="s">
        <v>133</v>
      </c>
      <c r="L134" s="79"/>
      <c r="M134" s="28" t="s">
        <v>130</v>
      </c>
      <c r="N134" s="28" t="s">
        <v>86</v>
      </c>
      <c r="O134" s="80"/>
    </row>
    <row r="135" spans="1:15" s="30" customFormat="1" ht="18.75">
      <c r="A135" s="138"/>
      <c r="B135" s="55">
        <f t="shared" si="16"/>
        <v>40031</v>
      </c>
      <c r="C135" s="56">
        <f t="shared" si="17"/>
        <v>30</v>
      </c>
      <c r="D135" s="13" t="str">
        <f t="shared" si="15"/>
        <v>1E</v>
      </c>
      <c r="E135" s="56">
        <v>3</v>
      </c>
      <c r="F135" s="56"/>
      <c r="G135" s="26">
        <v>1</v>
      </c>
      <c r="H135" s="26">
        <f t="shared" ref="H135:H152" si="18">H134+I134</f>
        <v>60</v>
      </c>
      <c r="I135" s="26">
        <f t="shared" si="8"/>
        <v>2</v>
      </c>
      <c r="J135" s="57" t="s">
        <v>136</v>
      </c>
      <c r="K135" s="78" t="s">
        <v>133</v>
      </c>
      <c r="L135" s="79"/>
      <c r="M135" s="28" t="s">
        <v>130</v>
      </c>
      <c r="N135" s="28" t="s">
        <v>86</v>
      </c>
      <c r="O135" s="80"/>
    </row>
    <row r="136" spans="1:15" s="30" customFormat="1" ht="18.75">
      <c r="A136" s="138"/>
      <c r="B136" s="55">
        <f t="shared" si="16"/>
        <v>40032</v>
      </c>
      <c r="C136" s="56">
        <f t="shared" si="17"/>
        <v>31</v>
      </c>
      <c r="D136" s="13" t="str">
        <f t="shared" si="15"/>
        <v>1F</v>
      </c>
      <c r="E136" s="56">
        <v>3</v>
      </c>
      <c r="F136" s="56"/>
      <c r="G136" s="26">
        <v>1</v>
      </c>
      <c r="H136" s="26">
        <f t="shared" si="18"/>
        <v>62</v>
      </c>
      <c r="I136" s="26">
        <f t="shared" ref="I136:I205" si="19">G136*2</f>
        <v>2</v>
      </c>
      <c r="J136" s="57" t="s">
        <v>137</v>
      </c>
      <c r="K136" s="78" t="s">
        <v>133</v>
      </c>
      <c r="L136" s="79"/>
      <c r="M136" s="28" t="s">
        <v>130</v>
      </c>
      <c r="N136" s="28" t="s">
        <v>86</v>
      </c>
      <c r="O136" s="80"/>
    </row>
    <row r="137" spans="1:15" s="30" customFormat="1" ht="18.75">
      <c r="A137" s="138"/>
      <c r="B137" s="55">
        <f t="shared" si="16"/>
        <v>40033</v>
      </c>
      <c r="C137" s="56">
        <f t="shared" si="17"/>
        <v>32</v>
      </c>
      <c r="D137" s="13" t="str">
        <f t="shared" si="15"/>
        <v>20</v>
      </c>
      <c r="E137" s="56">
        <v>3</v>
      </c>
      <c r="F137" s="56"/>
      <c r="G137" s="26">
        <v>1</v>
      </c>
      <c r="H137" s="26">
        <f t="shared" si="18"/>
        <v>64</v>
      </c>
      <c r="I137" s="26">
        <f t="shared" si="19"/>
        <v>2</v>
      </c>
      <c r="J137" s="57" t="s">
        <v>138</v>
      </c>
      <c r="K137" s="78" t="s">
        <v>133</v>
      </c>
      <c r="L137" s="79"/>
      <c r="M137" s="28" t="s">
        <v>130</v>
      </c>
      <c r="N137" s="28" t="s">
        <v>86</v>
      </c>
      <c r="O137" s="80"/>
    </row>
    <row r="138" spans="1:15" s="30" customFormat="1" ht="18.75">
      <c r="A138" s="138"/>
      <c r="B138" s="55">
        <f t="shared" si="16"/>
        <v>40034</v>
      </c>
      <c r="C138" s="56">
        <f t="shared" si="17"/>
        <v>33</v>
      </c>
      <c r="D138" s="13" t="str">
        <f t="shared" si="15"/>
        <v>21</v>
      </c>
      <c r="E138" s="56">
        <v>3</v>
      </c>
      <c r="F138" s="56"/>
      <c r="G138" s="26">
        <v>1</v>
      </c>
      <c r="H138" s="26">
        <f t="shared" si="18"/>
        <v>66</v>
      </c>
      <c r="I138" s="26">
        <f t="shared" si="19"/>
        <v>2</v>
      </c>
      <c r="J138" s="57" t="s">
        <v>139</v>
      </c>
      <c r="K138" s="78" t="s">
        <v>133</v>
      </c>
      <c r="L138" s="79"/>
      <c r="M138" s="28" t="s">
        <v>130</v>
      </c>
      <c r="N138" s="28" t="s">
        <v>86</v>
      </c>
      <c r="O138" s="80"/>
    </row>
    <row r="139" spans="1:15" s="30" customFormat="1" ht="18.75">
      <c r="A139" s="138"/>
      <c r="B139" s="55">
        <f t="shared" si="16"/>
        <v>40035</v>
      </c>
      <c r="C139" s="56">
        <f t="shared" si="17"/>
        <v>34</v>
      </c>
      <c r="D139" s="13" t="str">
        <f t="shared" si="15"/>
        <v>22</v>
      </c>
      <c r="E139" s="56">
        <v>3</v>
      </c>
      <c r="F139" s="56"/>
      <c r="G139" s="26">
        <v>1</v>
      </c>
      <c r="H139" s="26">
        <f t="shared" si="18"/>
        <v>68</v>
      </c>
      <c r="I139" s="26">
        <f t="shared" si="19"/>
        <v>2</v>
      </c>
      <c r="J139" s="57" t="s">
        <v>140</v>
      </c>
      <c r="K139" s="78" t="s">
        <v>133</v>
      </c>
      <c r="L139" s="79"/>
      <c r="M139" s="28" t="s">
        <v>130</v>
      </c>
      <c r="N139" s="28" t="s">
        <v>86</v>
      </c>
      <c r="O139" s="80"/>
    </row>
    <row r="140" spans="1:15" s="30" customFormat="1" ht="18.75">
      <c r="A140" s="138"/>
      <c r="B140" s="55">
        <f t="shared" si="16"/>
        <v>40036</v>
      </c>
      <c r="C140" s="56">
        <f t="shared" si="17"/>
        <v>35</v>
      </c>
      <c r="D140" s="13" t="str">
        <f t="shared" si="15"/>
        <v>23</v>
      </c>
      <c r="E140" s="56">
        <v>3</v>
      </c>
      <c r="F140" s="56"/>
      <c r="G140" s="26">
        <v>1</v>
      </c>
      <c r="H140" s="26">
        <f t="shared" si="18"/>
        <v>70</v>
      </c>
      <c r="I140" s="26">
        <f t="shared" si="19"/>
        <v>2</v>
      </c>
      <c r="J140" s="57" t="s">
        <v>141</v>
      </c>
      <c r="K140" s="78" t="s">
        <v>133</v>
      </c>
      <c r="L140" s="79"/>
      <c r="M140" s="28" t="s">
        <v>130</v>
      </c>
      <c r="N140" s="28" t="s">
        <v>86</v>
      </c>
      <c r="O140" s="80"/>
    </row>
    <row r="141" spans="1:15" s="30" customFormat="1" ht="18.75">
      <c r="A141" s="138"/>
      <c r="B141" s="55">
        <f t="shared" si="16"/>
        <v>40037</v>
      </c>
      <c r="C141" s="56">
        <f t="shared" si="17"/>
        <v>36</v>
      </c>
      <c r="D141" s="13" t="str">
        <f t="shared" si="15"/>
        <v>24</v>
      </c>
      <c r="E141" s="56">
        <v>3</v>
      </c>
      <c r="F141" s="56"/>
      <c r="G141" s="26">
        <v>1</v>
      </c>
      <c r="H141" s="26">
        <f t="shared" si="18"/>
        <v>72</v>
      </c>
      <c r="I141" s="26">
        <f t="shared" si="19"/>
        <v>2</v>
      </c>
      <c r="J141" s="57" t="s">
        <v>142</v>
      </c>
      <c r="K141" s="78" t="s">
        <v>133</v>
      </c>
      <c r="L141" s="79"/>
      <c r="M141" s="28" t="s">
        <v>130</v>
      </c>
      <c r="N141" s="28" t="s">
        <v>86</v>
      </c>
      <c r="O141" s="80"/>
    </row>
    <row r="142" spans="1:15" s="30" customFormat="1" ht="18.75">
      <c r="A142" s="138"/>
      <c r="B142" s="55">
        <f t="shared" si="16"/>
        <v>40038</v>
      </c>
      <c r="C142" s="56">
        <f t="shared" si="17"/>
        <v>37</v>
      </c>
      <c r="D142" s="13" t="str">
        <f t="shared" si="15"/>
        <v>25</v>
      </c>
      <c r="E142" s="56">
        <v>3</v>
      </c>
      <c r="F142" s="56"/>
      <c r="G142" s="26">
        <v>1</v>
      </c>
      <c r="H142" s="26">
        <f t="shared" si="18"/>
        <v>74</v>
      </c>
      <c r="I142" s="26">
        <f t="shared" si="19"/>
        <v>2</v>
      </c>
      <c r="J142" s="57" t="s">
        <v>143</v>
      </c>
      <c r="K142" s="78" t="s">
        <v>133</v>
      </c>
      <c r="L142" s="79"/>
      <c r="M142" s="28" t="s">
        <v>130</v>
      </c>
      <c r="N142" s="28" t="s">
        <v>86</v>
      </c>
      <c r="O142" s="80"/>
    </row>
    <row r="143" spans="1:15" s="30" customFormat="1" ht="18.75">
      <c r="A143" s="138"/>
      <c r="B143" s="55">
        <f t="shared" si="16"/>
        <v>40039</v>
      </c>
      <c r="C143" s="56">
        <f t="shared" si="17"/>
        <v>38</v>
      </c>
      <c r="D143" s="13" t="str">
        <f t="shared" si="15"/>
        <v>26</v>
      </c>
      <c r="E143" s="56">
        <v>3</v>
      </c>
      <c r="F143" s="56"/>
      <c r="G143" s="26">
        <v>1</v>
      </c>
      <c r="H143" s="26">
        <f t="shared" si="18"/>
        <v>76</v>
      </c>
      <c r="I143" s="26">
        <f t="shared" si="19"/>
        <v>2</v>
      </c>
      <c r="J143" s="57" t="s">
        <v>144</v>
      </c>
      <c r="K143" s="78" t="s">
        <v>133</v>
      </c>
      <c r="L143" s="79"/>
      <c r="M143" s="28" t="s">
        <v>130</v>
      </c>
      <c r="N143" s="28" t="s">
        <v>86</v>
      </c>
      <c r="O143" s="80"/>
    </row>
    <row r="144" spans="1:15" s="30" customFormat="1" ht="18.75">
      <c r="A144" s="138"/>
      <c r="B144" s="55">
        <f t="shared" si="16"/>
        <v>40040</v>
      </c>
      <c r="C144" s="56">
        <f t="shared" si="17"/>
        <v>39</v>
      </c>
      <c r="D144" s="13" t="str">
        <f t="shared" si="15"/>
        <v>27</v>
      </c>
      <c r="E144" s="56">
        <v>3</v>
      </c>
      <c r="F144" s="56"/>
      <c r="G144" s="26">
        <v>1</v>
      </c>
      <c r="H144" s="26">
        <f t="shared" si="18"/>
        <v>78</v>
      </c>
      <c r="I144" s="26">
        <f t="shared" si="19"/>
        <v>2</v>
      </c>
      <c r="J144" s="57" t="s">
        <v>145</v>
      </c>
      <c r="K144" s="78" t="s">
        <v>133</v>
      </c>
      <c r="L144" s="79"/>
      <c r="M144" s="28" t="s">
        <v>130</v>
      </c>
      <c r="N144" s="28" t="s">
        <v>86</v>
      </c>
      <c r="O144" s="80"/>
    </row>
    <row r="145" spans="1:17" s="30" customFormat="1" ht="18.75">
      <c r="A145" s="138"/>
      <c r="B145" s="55">
        <f t="shared" si="16"/>
        <v>40041</v>
      </c>
      <c r="C145" s="56">
        <f t="shared" si="17"/>
        <v>40</v>
      </c>
      <c r="D145" s="13" t="str">
        <f t="shared" si="15"/>
        <v>28</v>
      </c>
      <c r="E145" s="56">
        <v>3</v>
      </c>
      <c r="F145" s="56"/>
      <c r="G145" s="26">
        <v>1</v>
      </c>
      <c r="H145" s="26">
        <f t="shared" si="18"/>
        <v>80</v>
      </c>
      <c r="I145" s="26">
        <f t="shared" si="19"/>
        <v>2</v>
      </c>
      <c r="J145" s="57" t="s">
        <v>146</v>
      </c>
      <c r="K145" s="78" t="s">
        <v>133</v>
      </c>
      <c r="L145" s="79"/>
      <c r="M145" s="28" t="s">
        <v>130</v>
      </c>
      <c r="N145" s="28" t="s">
        <v>86</v>
      </c>
      <c r="O145" s="80"/>
    </row>
    <row r="146" spans="1:17" s="30" customFormat="1" ht="18.75">
      <c r="A146" s="138"/>
      <c r="B146" s="55">
        <f t="shared" si="16"/>
        <v>40042</v>
      </c>
      <c r="C146" s="56">
        <f t="shared" si="17"/>
        <v>41</v>
      </c>
      <c r="D146" s="13" t="str">
        <f t="shared" si="15"/>
        <v>29</v>
      </c>
      <c r="E146" s="56">
        <v>3</v>
      </c>
      <c r="F146" s="56"/>
      <c r="G146" s="26">
        <v>1</v>
      </c>
      <c r="H146" s="26">
        <f t="shared" si="18"/>
        <v>82</v>
      </c>
      <c r="I146" s="26">
        <f t="shared" si="19"/>
        <v>2</v>
      </c>
      <c r="J146" s="57" t="s">
        <v>147</v>
      </c>
      <c r="K146" s="78" t="s">
        <v>133</v>
      </c>
      <c r="L146" s="79"/>
      <c r="M146" s="28" t="s">
        <v>130</v>
      </c>
      <c r="N146" s="28" t="s">
        <v>86</v>
      </c>
      <c r="O146" s="80"/>
    </row>
    <row r="147" spans="1:17" s="30" customFormat="1" ht="18.75">
      <c r="A147" s="138"/>
      <c r="B147" s="55">
        <f t="shared" si="16"/>
        <v>40043</v>
      </c>
      <c r="C147" s="56">
        <f t="shared" si="17"/>
        <v>42</v>
      </c>
      <c r="D147" s="13" t="str">
        <f t="shared" si="15"/>
        <v>2A</v>
      </c>
      <c r="E147" s="56">
        <v>3</v>
      </c>
      <c r="F147" s="56"/>
      <c r="G147" s="26">
        <v>1</v>
      </c>
      <c r="H147" s="26">
        <f t="shared" si="18"/>
        <v>84</v>
      </c>
      <c r="I147" s="26">
        <f t="shared" si="19"/>
        <v>2</v>
      </c>
      <c r="J147" s="57" t="s">
        <v>148</v>
      </c>
      <c r="K147" s="78" t="s">
        <v>133</v>
      </c>
      <c r="L147" s="79"/>
      <c r="M147" s="28" t="s">
        <v>130</v>
      </c>
      <c r="N147" s="28" t="s">
        <v>86</v>
      </c>
      <c r="O147" s="80"/>
    </row>
    <row r="148" spans="1:17" s="30" customFormat="1" ht="18.75">
      <c r="A148" s="138"/>
      <c r="B148" s="55">
        <f t="shared" si="16"/>
        <v>40044</v>
      </c>
      <c r="C148" s="56">
        <f t="shared" si="17"/>
        <v>43</v>
      </c>
      <c r="D148" s="13" t="str">
        <f t="shared" si="15"/>
        <v>2B</v>
      </c>
      <c r="E148" s="56">
        <v>3</v>
      </c>
      <c r="F148" s="56"/>
      <c r="G148" s="26">
        <v>1</v>
      </c>
      <c r="H148" s="26">
        <f t="shared" si="18"/>
        <v>86</v>
      </c>
      <c r="I148" s="26">
        <f t="shared" si="19"/>
        <v>2</v>
      </c>
      <c r="J148" s="57" t="s">
        <v>149</v>
      </c>
      <c r="K148" s="78" t="s">
        <v>133</v>
      </c>
      <c r="L148" s="79"/>
      <c r="M148" s="28" t="s">
        <v>130</v>
      </c>
      <c r="N148" s="28" t="s">
        <v>86</v>
      </c>
      <c r="O148" s="80"/>
    </row>
    <row r="149" spans="1:17" s="30" customFormat="1" ht="18.75">
      <c r="A149" s="138"/>
      <c r="B149" s="55">
        <f t="shared" si="16"/>
        <v>40045</v>
      </c>
      <c r="C149" s="56">
        <f t="shared" si="17"/>
        <v>44</v>
      </c>
      <c r="D149" s="13" t="str">
        <f t="shared" si="15"/>
        <v>2C</v>
      </c>
      <c r="E149" s="56">
        <v>3</v>
      </c>
      <c r="F149" s="56"/>
      <c r="G149" s="26">
        <v>1</v>
      </c>
      <c r="H149" s="26">
        <f t="shared" si="18"/>
        <v>88</v>
      </c>
      <c r="I149" s="26">
        <f t="shared" si="19"/>
        <v>2</v>
      </c>
      <c r="J149" s="57" t="s">
        <v>150</v>
      </c>
      <c r="K149" s="78" t="s">
        <v>133</v>
      </c>
      <c r="L149" s="79"/>
      <c r="M149" s="28" t="s">
        <v>130</v>
      </c>
      <c r="N149" s="28" t="s">
        <v>86</v>
      </c>
      <c r="O149" s="80"/>
    </row>
    <row r="150" spans="1:17" s="30" customFormat="1" ht="18.75">
      <c r="A150" s="138"/>
      <c r="B150" s="55">
        <f t="shared" si="16"/>
        <v>40046</v>
      </c>
      <c r="C150" s="56">
        <f t="shared" si="17"/>
        <v>45</v>
      </c>
      <c r="D150" s="13" t="str">
        <f t="shared" si="15"/>
        <v>2D</v>
      </c>
      <c r="E150" s="56">
        <v>3</v>
      </c>
      <c r="F150" s="56"/>
      <c r="G150" s="26">
        <v>1</v>
      </c>
      <c r="H150" s="26">
        <f t="shared" si="18"/>
        <v>90</v>
      </c>
      <c r="I150" s="26">
        <f t="shared" si="19"/>
        <v>2</v>
      </c>
      <c r="J150" s="57" t="s">
        <v>151</v>
      </c>
      <c r="K150" s="78" t="s">
        <v>133</v>
      </c>
      <c r="L150" s="79"/>
      <c r="M150" s="28" t="s">
        <v>130</v>
      </c>
      <c r="N150" s="28" t="s">
        <v>86</v>
      </c>
      <c r="O150" s="80"/>
    </row>
    <row r="151" spans="1:17" s="30" customFormat="1" ht="18.75">
      <c r="A151" s="138"/>
      <c r="B151" s="55">
        <f t="shared" si="16"/>
        <v>40047</v>
      </c>
      <c r="C151" s="56">
        <f t="shared" si="17"/>
        <v>46</v>
      </c>
      <c r="D151" s="13" t="str">
        <f t="shared" si="15"/>
        <v>2E</v>
      </c>
      <c r="E151" s="56">
        <v>3</v>
      </c>
      <c r="F151" s="56"/>
      <c r="G151" s="26">
        <v>1</v>
      </c>
      <c r="H151" s="26">
        <f t="shared" si="18"/>
        <v>92</v>
      </c>
      <c r="I151" s="26">
        <f t="shared" si="19"/>
        <v>2</v>
      </c>
      <c r="J151" s="57" t="s">
        <v>152</v>
      </c>
      <c r="K151" s="78" t="s">
        <v>133</v>
      </c>
      <c r="L151" s="79"/>
      <c r="M151" s="28" t="s">
        <v>130</v>
      </c>
      <c r="N151" s="28" t="s">
        <v>86</v>
      </c>
      <c r="O151" s="80"/>
    </row>
    <row r="152" spans="1:17" s="30" customFormat="1" ht="19.5" thickBot="1">
      <c r="A152" s="138"/>
      <c r="B152" s="61">
        <f t="shared" si="16"/>
        <v>40048</v>
      </c>
      <c r="C152" s="59">
        <f t="shared" si="17"/>
        <v>47</v>
      </c>
      <c r="D152" s="74" t="str">
        <f t="shared" si="15"/>
        <v>2F</v>
      </c>
      <c r="E152" s="59">
        <v>3</v>
      </c>
      <c r="F152" s="59"/>
      <c r="G152" s="62">
        <v>1</v>
      </c>
      <c r="H152" s="62">
        <f t="shared" si="18"/>
        <v>94</v>
      </c>
      <c r="I152" s="62">
        <f t="shared" si="19"/>
        <v>2</v>
      </c>
      <c r="J152" s="63" t="s">
        <v>153</v>
      </c>
      <c r="K152" s="81" t="s">
        <v>133</v>
      </c>
      <c r="L152" s="82"/>
      <c r="M152" s="64" t="s">
        <v>130</v>
      </c>
      <c r="N152" s="64" t="s">
        <v>86</v>
      </c>
      <c r="O152" s="83"/>
    </row>
    <row r="153" spans="1:17" ht="52.5" hidden="1" customHeight="1" thickBot="1">
      <c r="A153" s="138"/>
      <c r="B153" s="66">
        <f>C153+40001</f>
        <v>40049</v>
      </c>
      <c r="C153" s="67">
        <v>48</v>
      </c>
      <c r="D153" s="67" t="str">
        <f t="shared" si="15"/>
        <v>30</v>
      </c>
      <c r="E153" s="13">
        <v>3</v>
      </c>
      <c r="F153" s="13"/>
      <c r="G153" s="3">
        <v>20</v>
      </c>
      <c r="H153" s="3">
        <v>96</v>
      </c>
      <c r="I153" s="3">
        <f t="shared" si="19"/>
        <v>40</v>
      </c>
      <c r="J153" s="42" t="s">
        <v>154</v>
      </c>
      <c r="K153" s="84" t="s">
        <v>155</v>
      </c>
      <c r="L153" s="85"/>
      <c r="M153" s="5" t="s">
        <v>130</v>
      </c>
      <c r="N153" s="5" t="s">
        <v>86</v>
      </c>
      <c r="O153" s="86" t="s">
        <v>156</v>
      </c>
      <c r="Q153" s="30"/>
    </row>
    <row r="154" spans="1:17" s="30" customFormat="1" ht="18.75">
      <c r="A154" s="138"/>
      <c r="B154" s="72">
        <f>C154+40001</f>
        <v>40069</v>
      </c>
      <c r="C154" s="56">
        <v>68</v>
      </c>
      <c r="D154" s="13" t="str">
        <f t="shared" si="15"/>
        <v>44</v>
      </c>
      <c r="E154" s="50">
        <v>3</v>
      </c>
      <c r="F154" s="50"/>
      <c r="G154" s="51">
        <v>1</v>
      </c>
      <c r="H154" s="51">
        <v>136</v>
      </c>
      <c r="I154" s="51">
        <f t="shared" si="19"/>
        <v>2</v>
      </c>
      <c r="J154" s="52" t="s">
        <v>157</v>
      </c>
      <c r="K154" s="75" t="s">
        <v>158</v>
      </c>
      <c r="L154" s="76"/>
      <c r="M154" s="53" t="s">
        <v>130</v>
      </c>
      <c r="N154" s="53" t="s">
        <v>86</v>
      </c>
      <c r="O154" s="77" t="s">
        <v>134</v>
      </c>
    </row>
    <row r="155" spans="1:17" s="30" customFormat="1" ht="18.75">
      <c r="A155" s="138"/>
      <c r="B155" s="55">
        <f t="shared" ref="B155:B173" si="20">B154+G154</f>
        <v>40070</v>
      </c>
      <c r="C155" s="56">
        <f t="shared" ref="C155:C173" si="21">C154+G154</f>
        <v>69</v>
      </c>
      <c r="D155" s="13" t="str">
        <f t="shared" si="15"/>
        <v>45</v>
      </c>
      <c r="E155" s="56">
        <v>3</v>
      </c>
      <c r="F155" s="56"/>
      <c r="G155" s="26">
        <v>1</v>
      </c>
      <c r="H155" s="26">
        <f t="shared" ref="H155:H176" si="22">H154+I154</f>
        <v>138</v>
      </c>
      <c r="I155" s="26">
        <f t="shared" si="19"/>
        <v>2</v>
      </c>
      <c r="J155" s="57" t="s">
        <v>159</v>
      </c>
      <c r="K155" s="78" t="s">
        <v>158</v>
      </c>
      <c r="L155" s="87"/>
      <c r="M155" s="28" t="s">
        <v>130</v>
      </c>
      <c r="N155" s="28" t="s">
        <v>86</v>
      </c>
      <c r="O155" s="80"/>
    </row>
    <row r="156" spans="1:17" s="30" customFormat="1" ht="18.75">
      <c r="A156" s="138"/>
      <c r="B156" s="55">
        <f t="shared" si="20"/>
        <v>40071</v>
      </c>
      <c r="C156" s="56">
        <f t="shared" si="21"/>
        <v>70</v>
      </c>
      <c r="D156" s="13" t="str">
        <f t="shared" si="15"/>
        <v>46</v>
      </c>
      <c r="E156" s="56">
        <v>3</v>
      </c>
      <c r="F156" s="56"/>
      <c r="G156" s="26">
        <v>1</v>
      </c>
      <c r="H156" s="26">
        <f t="shared" si="22"/>
        <v>140</v>
      </c>
      <c r="I156" s="26">
        <f t="shared" si="19"/>
        <v>2</v>
      </c>
      <c r="J156" s="57" t="s">
        <v>160</v>
      </c>
      <c r="K156" s="78" t="s">
        <v>158</v>
      </c>
      <c r="L156" s="87"/>
      <c r="M156" s="28" t="s">
        <v>130</v>
      </c>
      <c r="N156" s="28" t="s">
        <v>86</v>
      </c>
      <c r="O156" s="80"/>
    </row>
    <row r="157" spans="1:17" s="30" customFormat="1" ht="18.75">
      <c r="A157" s="138"/>
      <c r="B157" s="55">
        <f t="shared" si="20"/>
        <v>40072</v>
      </c>
      <c r="C157" s="56">
        <f t="shared" si="21"/>
        <v>71</v>
      </c>
      <c r="D157" s="13" t="str">
        <f t="shared" si="15"/>
        <v>47</v>
      </c>
      <c r="E157" s="56">
        <v>3</v>
      </c>
      <c r="F157" s="56"/>
      <c r="G157" s="26">
        <v>1</v>
      </c>
      <c r="H157" s="26">
        <f t="shared" si="22"/>
        <v>142</v>
      </c>
      <c r="I157" s="26">
        <f t="shared" si="19"/>
        <v>2</v>
      </c>
      <c r="J157" s="57" t="s">
        <v>161</v>
      </c>
      <c r="K157" s="78" t="s">
        <v>158</v>
      </c>
      <c r="L157" s="87"/>
      <c r="M157" s="28" t="s">
        <v>130</v>
      </c>
      <c r="N157" s="28" t="s">
        <v>86</v>
      </c>
      <c r="O157" s="80"/>
    </row>
    <row r="158" spans="1:17" s="30" customFormat="1" ht="18.75">
      <c r="A158" s="138"/>
      <c r="B158" s="55">
        <f t="shared" si="20"/>
        <v>40073</v>
      </c>
      <c r="C158" s="56">
        <f t="shared" si="21"/>
        <v>72</v>
      </c>
      <c r="D158" s="13" t="str">
        <f t="shared" si="15"/>
        <v>48</v>
      </c>
      <c r="E158" s="56">
        <v>3</v>
      </c>
      <c r="F158" s="56"/>
      <c r="G158" s="26">
        <v>1</v>
      </c>
      <c r="H158" s="26">
        <f t="shared" si="22"/>
        <v>144</v>
      </c>
      <c r="I158" s="26">
        <f t="shared" si="19"/>
        <v>2</v>
      </c>
      <c r="J158" s="57" t="s">
        <v>162</v>
      </c>
      <c r="K158" s="78" t="s">
        <v>158</v>
      </c>
      <c r="L158" s="87"/>
      <c r="M158" s="28" t="s">
        <v>130</v>
      </c>
      <c r="N158" s="28" t="s">
        <v>86</v>
      </c>
      <c r="O158" s="80"/>
    </row>
    <row r="159" spans="1:17" s="30" customFormat="1" ht="18.75">
      <c r="A159" s="138"/>
      <c r="B159" s="55">
        <f t="shared" si="20"/>
        <v>40074</v>
      </c>
      <c r="C159" s="56">
        <f t="shared" si="21"/>
        <v>73</v>
      </c>
      <c r="D159" s="13" t="str">
        <f t="shared" si="15"/>
        <v>49</v>
      </c>
      <c r="E159" s="56">
        <v>3</v>
      </c>
      <c r="F159" s="56"/>
      <c r="G159" s="26">
        <v>1</v>
      </c>
      <c r="H159" s="26">
        <f t="shared" si="22"/>
        <v>146</v>
      </c>
      <c r="I159" s="26">
        <f t="shared" si="19"/>
        <v>2</v>
      </c>
      <c r="J159" s="57" t="s">
        <v>163</v>
      </c>
      <c r="K159" s="78" t="s">
        <v>158</v>
      </c>
      <c r="L159" s="87"/>
      <c r="M159" s="28" t="s">
        <v>130</v>
      </c>
      <c r="N159" s="28" t="s">
        <v>86</v>
      </c>
      <c r="O159" s="80"/>
    </row>
    <row r="160" spans="1:17" s="30" customFormat="1" ht="18.75">
      <c r="A160" s="138"/>
      <c r="B160" s="55">
        <f t="shared" si="20"/>
        <v>40075</v>
      </c>
      <c r="C160" s="56">
        <f t="shared" si="21"/>
        <v>74</v>
      </c>
      <c r="D160" s="13" t="str">
        <f t="shared" si="15"/>
        <v>4A</v>
      </c>
      <c r="E160" s="56">
        <v>3</v>
      </c>
      <c r="F160" s="56"/>
      <c r="G160" s="26">
        <v>1</v>
      </c>
      <c r="H160" s="26">
        <f t="shared" si="22"/>
        <v>148</v>
      </c>
      <c r="I160" s="26">
        <f t="shared" si="19"/>
        <v>2</v>
      </c>
      <c r="J160" s="57" t="s">
        <v>164</v>
      </c>
      <c r="K160" s="78" t="s">
        <v>158</v>
      </c>
      <c r="L160" s="87"/>
      <c r="M160" s="28" t="s">
        <v>130</v>
      </c>
      <c r="N160" s="28" t="s">
        <v>86</v>
      </c>
      <c r="O160" s="80"/>
    </row>
    <row r="161" spans="1:17" s="30" customFormat="1" ht="18.75">
      <c r="A161" s="138"/>
      <c r="B161" s="55">
        <f t="shared" si="20"/>
        <v>40076</v>
      </c>
      <c r="C161" s="56">
        <f t="shared" si="21"/>
        <v>75</v>
      </c>
      <c r="D161" s="13" t="str">
        <f t="shared" si="15"/>
        <v>4B</v>
      </c>
      <c r="E161" s="56">
        <v>3</v>
      </c>
      <c r="F161" s="56"/>
      <c r="G161" s="26">
        <v>1</v>
      </c>
      <c r="H161" s="26">
        <f t="shared" si="22"/>
        <v>150</v>
      </c>
      <c r="I161" s="26">
        <f t="shared" si="19"/>
        <v>2</v>
      </c>
      <c r="J161" s="57" t="s">
        <v>165</v>
      </c>
      <c r="K161" s="78" t="s">
        <v>158</v>
      </c>
      <c r="L161" s="87"/>
      <c r="M161" s="28" t="s">
        <v>130</v>
      </c>
      <c r="N161" s="28" t="s">
        <v>86</v>
      </c>
      <c r="O161" s="80"/>
    </row>
    <row r="162" spans="1:17" s="30" customFormat="1" ht="18.75">
      <c r="A162" s="138"/>
      <c r="B162" s="55">
        <f t="shared" si="20"/>
        <v>40077</v>
      </c>
      <c r="C162" s="56">
        <f t="shared" si="21"/>
        <v>76</v>
      </c>
      <c r="D162" s="13" t="str">
        <f t="shared" si="15"/>
        <v>4C</v>
      </c>
      <c r="E162" s="56">
        <v>3</v>
      </c>
      <c r="F162" s="56"/>
      <c r="G162" s="26">
        <v>1</v>
      </c>
      <c r="H162" s="26">
        <f t="shared" si="22"/>
        <v>152</v>
      </c>
      <c r="I162" s="26">
        <f t="shared" si="19"/>
        <v>2</v>
      </c>
      <c r="J162" s="57" t="s">
        <v>166</v>
      </c>
      <c r="K162" s="78" t="s">
        <v>158</v>
      </c>
      <c r="L162" s="87"/>
      <c r="M162" s="28" t="s">
        <v>130</v>
      </c>
      <c r="N162" s="28" t="s">
        <v>86</v>
      </c>
      <c r="O162" s="80"/>
    </row>
    <row r="163" spans="1:17" s="30" customFormat="1" ht="18.75">
      <c r="A163" s="138"/>
      <c r="B163" s="55">
        <f t="shared" si="20"/>
        <v>40078</v>
      </c>
      <c r="C163" s="56">
        <f t="shared" si="21"/>
        <v>77</v>
      </c>
      <c r="D163" s="13" t="str">
        <f t="shared" si="15"/>
        <v>4D</v>
      </c>
      <c r="E163" s="56">
        <v>3</v>
      </c>
      <c r="F163" s="56"/>
      <c r="G163" s="26">
        <v>1</v>
      </c>
      <c r="H163" s="26">
        <f t="shared" si="22"/>
        <v>154</v>
      </c>
      <c r="I163" s="26">
        <f t="shared" si="19"/>
        <v>2</v>
      </c>
      <c r="J163" s="57" t="s">
        <v>167</v>
      </c>
      <c r="K163" s="78" t="s">
        <v>158</v>
      </c>
      <c r="L163" s="87"/>
      <c r="M163" s="28" t="s">
        <v>130</v>
      </c>
      <c r="N163" s="28" t="s">
        <v>86</v>
      </c>
      <c r="O163" s="80"/>
    </row>
    <row r="164" spans="1:17" s="30" customFormat="1" ht="18.75">
      <c r="A164" s="138"/>
      <c r="B164" s="55">
        <f t="shared" si="20"/>
        <v>40079</v>
      </c>
      <c r="C164" s="56">
        <f t="shared" si="21"/>
        <v>78</v>
      </c>
      <c r="D164" s="13" t="str">
        <f t="shared" si="15"/>
        <v>4E</v>
      </c>
      <c r="E164" s="56">
        <v>3</v>
      </c>
      <c r="F164" s="56"/>
      <c r="G164" s="26">
        <v>1</v>
      </c>
      <c r="H164" s="26">
        <f t="shared" si="22"/>
        <v>156</v>
      </c>
      <c r="I164" s="26">
        <f t="shared" si="19"/>
        <v>2</v>
      </c>
      <c r="J164" s="57" t="s">
        <v>168</v>
      </c>
      <c r="K164" s="78" t="s">
        <v>158</v>
      </c>
      <c r="L164" s="87"/>
      <c r="M164" s="28" t="s">
        <v>130</v>
      </c>
      <c r="N164" s="28" t="s">
        <v>86</v>
      </c>
      <c r="O164" s="80"/>
    </row>
    <row r="165" spans="1:17" s="30" customFormat="1" ht="18.75">
      <c r="A165" s="138"/>
      <c r="B165" s="55">
        <f t="shared" si="20"/>
        <v>40080</v>
      </c>
      <c r="C165" s="56">
        <f t="shared" si="21"/>
        <v>79</v>
      </c>
      <c r="D165" s="13" t="str">
        <f t="shared" ref="D165:D202" si="23">DEC2HEX(C165)</f>
        <v>4F</v>
      </c>
      <c r="E165" s="56">
        <v>3</v>
      </c>
      <c r="F165" s="56"/>
      <c r="G165" s="26">
        <v>1</v>
      </c>
      <c r="H165" s="26">
        <f t="shared" si="22"/>
        <v>158</v>
      </c>
      <c r="I165" s="26">
        <f t="shared" si="19"/>
        <v>2</v>
      </c>
      <c r="J165" s="57" t="s">
        <v>169</v>
      </c>
      <c r="K165" s="78" t="s">
        <v>158</v>
      </c>
      <c r="L165" s="87"/>
      <c r="M165" s="28" t="s">
        <v>130</v>
      </c>
      <c r="N165" s="28" t="s">
        <v>86</v>
      </c>
      <c r="O165" s="80"/>
    </row>
    <row r="166" spans="1:17" s="30" customFormat="1" ht="18.75">
      <c r="A166" s="138"/>
      <c r="B166" s="55">
        <f t="shared" si="20"/>
        <v>40081</v>
      </c>
      <c r="C166" s="56">
        <f t="shared" si="21"/>
        <v>80</v>
      </c>
      <c r="D166" s="13" t="str">
        <f t="shared" si="23"/>
        <v>50</v>
      </c>
      <c r="E166" s="56">
        <v>3</v>
      </c>
      <c r="F166" s="56"/>
      <c r="G166" s="26">
        <v>1</v>
      </c>
      <c r="H166" s="26">
        <f t="shared" si="22"/>
        <v>160</v>
      </c>
      <c r="I166" s="26">
        <f t="shared" si="19"/>
        <v>2</v>
      </c>
      <c r="J166" s="57" t="s">
        <v>170</v>
      </c>
      <c r="K166" s="78" t="s">
        <v>158</v>
      </c>
      <c r="L166" s="87"/>
      <c r="M166" s="28" t="s">
        <v>130</v>
      </c>
      <c r="N166" s="28" t="s">
        <v>86</v>
      </c>
      <c r="O166" s="80"/>
    </row>
    <row r="167" spans="1:17" s="30" customFormat="1" ht="18.75">
      <c r="A167" s="138"/>
      <c r="B167" s="55">
        <f t="shared" si="20"/>
        <v>40082</v>
      </c>
      <c r="C167" s="56">
        <f t="shared" si="21"/>
        <v>81</v>
      </c>
      <c r="D167" s="13" t="str">
        <f t="shared" si="23"/>
        <v>51</v>
      </c>
      <c r="E167" s="56">
        <v>3</v>
      </c>
      <c r="F167" s="56"/>
      <c r="G167" s="26">
        <v>1</v>
      </c>
      <c r="H167" s="26">
        <f t="shared" si="22"/>
        <v>162</v>
      </c>
      <c r="I167" s="26">
        <f t="shared" si="19"/>
        <v>2</v>
      </c>
      <c r="J167" s="57" t="s">
        <v>171</v>
      </c>
      <c r="K167" s="78" t="s">
        <v>158</v>
      </c>
      <c r="L167" s="87"/>
      <c r="M167" s="28" t="s">
        <v>130</v>
      </c>
      <c r="N167" s="28" t="s">
        <v>86</v>
      </c>
      <c r="O167" s="80"/>
    </row>
    <row r="168" spans="1:17" s="30" customFormat="1" ht="18.75">
      <c r="A168" s="138"/>
      <c r="B168" s="55">
        <f t="shared" si="20"/>
        <v>40083</v>
      </c>
      <c r="C168" s="56">
        <f t="shared" si="21"/>
        <v>82</v>
      </c>
      <c r="D168" s="13" t="str">
        <f t="shared" si="23"/>
        <v>52</v>
      </c>
      <c r="E168" s="56">
        <v>3</v>
      </c>
      <c r="F168" s="56"/>
      <c r="G168" s="26">
        <v>1</v>
      </c>
      <c r="H168" s="26">
        <f t="shared" si="22"/>
        <v>164</v>
      </c>
      <c r="I168" s="26">
        <f t="shared" si="19"/>
        <v>2</v>
      </c>
      <c r="J168" s="57" t="s">
        <v>172</v>
      </c>
      <c r="K168" s="78" t="s">
        <v>158</v>
      </c>
      <c r="L168" s="87"/>
      <c r="M168" s="28" t="s">
        <v>130</v>
      </c>
      <c r="N168" s="28" t="s">
        <v>86</v>
      </c>
      <c r="O168" s="80"/>
    </row>
    <row r="169" spans="1:17" s="30" customFormat="1" ht="18.75">
      <c r="A169" s="138"/>
      <c r="B169" s="55">
        <f t="shared" si="20"/>
        <v>40084</v>
      </c>
      <c r="C169" s="56">
        <f t="shared" si="21"/>
        <v>83</v>
      </c>
      <c r="D169" s="13" t="str">
        <f t="shared" si="23"/>
        <v>53</v>
      </c>
      <c r="E169" s="56">
        <v>3</v>
      </c>
      <c r="F169" s="56"/>
      <c r="G169" s="26">
        <v>1</v>
      </c>
      <c r="H169" s="26">
        <f t="shared" si="22"/>
        <v>166</v>
      </c>
      <c r="I169" s="26">
        <f t="shared" si="19"/>
        <v>2</v>
      </c>
      <c r="J169" s="57" t="s">
        <v>173</v>
      </c>
      <c r="K169" s="78" t="s">
        <v>158</v>
      </c>
      <c r="L169" s="87"/>
      <c r="M169" s="28" t="s">
        <v>130</v>
      </c>
      <c r="N169" s="28" t="s">
        <v>86</v>
      </c>
      <c r="O169" s="80"/>
    </row>
    <row r="170" spans="1:17" s="30" customFormat="1" ht="18.75">
      <c r="A170" s="138"/>
      <c r="B170" s="55">
        <f t="shared" si="20"/>
        <v>40085</v>
      </c>
      <c r="C170" s="56">
        <f t="shared" si="21"/>
        <v>84</v>
      </c>
      <c r="D170" s="13" t="str">
        <f t="shared" si="23"/>
        <v>54</v>
      </c>
      <c r="E170" s="56">
        <v>3</v>
      </c>
      <c r="F170" s="56"/>
      <c r="G170" s="26">
        <v>1</v>
      </c>
      <c r="H170" s="26">
        <f t="shared" si="22"/>
        <v>168</v>
      </c>
      <c r="I170" s="26">
        <f t="shared" si="19"/>
        <v>2</v>
      </c>
      <c r="J170" s="57" t="s">
        <v>174</v>
      </c>
      <c r="K170" s="78" t="s">
        <v>158</v>
      </c>
      <c r="L170" s="87"/>
      <c r="M170" s="28" t="s">
        <v>130</v>
      </c>
      <c r="N170" s="28" t="s">
        <v>86</v>
      </c>
      <c r="O170" s="80"/>
    </row>
    <row r="171" spans="1:17" s="30" customFormat="1" ht="18.75">
      <c r="A171" s="138"/>
      <c r="B171" s="55">
        <f t="shared" si="20"/>
        <v>40086</v>
      </c>
      <c r="C171" s="56">
        <f t="shared" si="21"/>
        <v>85</v>
      </c>
      <c r="D171" s="13" t="str">
        <f t="shared" si="23"/>
        <v>55</v>
      </c>
      <c r="E171" s="56">
        <v>3</v>
      </c>
      <c r="F171" s="56"/>
      <c r="G171" s="26">
        <v>1</v>
      </c>
      <c r="H171" s="26">
        <f t="shared" si="22"/>
        <v>170</v>
      </c>
      <c r="I171" s="26">
        <f t="shared" si="19"/>
        <v>2</v>
      </c>
      <c r="J171" s="57" t="s">
        <v>175</v>
      </c>
      <c r="K171" s="78" t="s">
        <v>158</v>
      </c>
      <c r="L171" s="87"/>
      <c r="M171" s="28" t="s">
        <v>130</v>
      </c>
      <c r="N171" s="28" t="s">
        <v>86</v>
      </c>
      <c r="O171" s="80"/>
    </row>
    <row r="172" spans="1:17" s="30" customFormat="1" ht="18.75">
      <c r="A172" s="138"/>
      <c r="B172" s="55">
        <f t="shared" si="20"/>
        <v>40087</v>
      </c>
      <c r="C172" s="56">
        <f t="shared" si="21"/>
        <v>86</v>
      </c>
      <c r="D172" s="13" t="str">
        <f t="shared" si="23"/>
        <v>56</v>
      </c>
      <c r="E172" s="56">
        <v>3</v>
      </c>
      <c r="F172" s="56"/>
      <c r="G172" s="26">
        <v>1</v>
      </c>
      <c r="H172" s="26">
        <f t="shared" si="22"/>
        <v>172</v>
      </c>
      <c r="I172" s="26">
        <f t="shared" si="19"/>
        <v>2</v>
      </c>
      <c r="J172" s="57" t="s">
        <v>176</v>
      </c>
      <c r="K172" s="78" t="s">
        <v>158</v>
      </c>
      <c r="L172" s="87"/>
      <c r="M172" s="28" t="s">
        <v>130</v>
      </c>
      <c r="N172" s="28" t="s">
        <v>86</v>
      </c>
      <c r="O172" s="80"/>
    </row>
    <row r="173" spans="1:17" s="30" customFormat="1" ht="19.5" thickBot="1">
      <c r="A173" s="138"/>
      <c r="B173" s="61">
        <f t="shared" si="20"/>
        <v>40088</v>
      </c>
      <c r="C173" s="59">
        <f t="shared" si="21"/>
        <v>87</v>
      </c>
      <c r="D173" s="74" t="str">
        <f t="shared" si="23"/>
        <v>57</v>
      </c>
      <c r="E173" s="59">
        <v>3</v>
      </c>
      <c r="F173" s="59"/>
      <c r="G173" s="62">
        <v>1</v>
      </c>
      <c r="H173" s="62">
        <f t="shared" si="22"/>
        <v>174</v>
      </c>
      <c r="I173" s="62">
        <f t="shared" si="19"/>
        <v>2</v>
      </c>
      <c r="J173" s="63" t="s">
        <v>177</v>
      </c>
      <c r="K173" s="81" t="s">
        <v>158</v>
      </c>
      <c r="L173" s="88"/>
      <c r="M173" s="64" t="s">
        <v>130</v>
      </c>
      <c r="N173" s="64" t="s">
        <v>86</v>
      </c>
      <c r="O173" s="83"/>
    </row>
    <row r="174" spans="1:17" ht="37.5" hidden="1" customHeight="1">
      <c r="A174" s="138"/>
      <c r="B174" s="89">
        <f>C174+40001</f>
        <v>40089</v>
      </c>
      <c r="C174" s="13">
        <v>88</v>
      </c>
      <c r="D174" s="13" t="str">
        <f t="shared" si="23"/>
        <v>58</v>
      </c>
      <c r="E174" s="13">
        <v>3</v>
      </c>
      <c r="F174" s="13"/>
      <c r="G174" s="3">
        <v>60</v>
      </c>
      <c r="H174" s="3">
        <v>176</v>
      </c>
      <c r="I174" s="3">
        <f t="shared" si="19"/>
        <v>120</v>
      </c>
      <c r="J174" s="42" t="s">
        <v>178</v>
      </c>
      <c r="K174" s="84"/>
      <c r="L174" s="85"/>
      <c r="M174" s="5" t="s">
        <v>130</v>
      </c>
      <c r="N174" s="5" t="s">
        <v>86</v>
      </c>
      <c r="O174" s="86"/>
      <c r="Q174" s="30"/>
    </row>
    <row r="175" spans="1:17" ht="51.75" customHeight="1" thickBot="1">
      <c r="A175" s="138"/>
      <c r="B175" s="89">
        <f>C175+40001</f>
        <v>40149</v>
      </c>
      <c r="C175" s="13">
        <v>148</v>
      </c>
      <c r="D175" s="13" t="str">
        <f t="shared" si="23"/>
        <v>94</v>
      </c>
      <c r="E175" s="13">
        <v>3</v>
      </c>
      <c r="F175" s="13"/>
      <c r="G175" s="3">
        <v>20</v>
      </c>
      <c r="H175" s="3">
        <f>H174+I174</f>
        <v>296</v>
      </c>
      <c r="I175" s="3">
        <f t="shared" si="19"/>
        <v>40</v>
      </c>
      <c r="J175" s="42" t="s">
        <v>179</v>
      </c>
      <c r="K175" s="84" t="s">
        <v>155</v>
      </c>
      <c r="L175" s="85"/>
      <c r="M175" s="5" t="s">
        <v>130</v>
      </c>
      <c r="N175" s="5" t="s">
        <v>86</v>
      </c>
      <c r="O175" s="86" t="s">
        <v>180</v>
      </c>
      <c r="Q175" s="30"/>
    </row>
    <row r="176" spans="1:17" ht="44.25" hidden="1" customHeight="1" thickBot="1">
      <c r="A176" s="138"/>
      <c r="B176" s="89">
        <f>C176+40001</f>
        <v>40169</v>
      </c>
      <c r="C176" s="13">
        <v>168</v>
      </c>
      <c r="D176" s="74" t="str">
        <f t="shared" si="23"/>
        <v>A8</v>
      </c>
      <c r="E176" s="13">
        <v>3</v>
      </c>
      <c r="F176" s="13"/>
      <c r="G176" s="3">
        <v>20</v>
      </c>
      <c r="H176" s="3">
        <f t="shared" si="22"/>
        <v>336</v>
      </c>
      <c r="I176" s="3">
        <f t="shared" si="19"/>
        <v>40</v>
      </c>
      <c r="J176" s="42" t="s">
        <v>181</v>
      </c>
      <c r="K176" s="84" t="s">
        <v>155</v>
      </c>
      <c r="L176" s="85"/>
      <c r="M176" s="5" t="s">
        <v>130</v>
      </c>
      <c r="N176" s="5" t="s">
        <v>86</v>
      </c>
      <c r="O176" s="86" t="s">
        <v>182</v>
      </c>
      <c r="Q176" s="30"/>
    </row>
    <row r="177" spans="1:15" s="30" customFormat="1" ht="18.75">
      <c r="A177" s="138"/>
      <c r="B177" s="72">
        <f>C177+40001</f>
        <v>40189</v>
      </c>
      <c r="C177" s="50">
        <v>188</v>
      </c>
      <c r="D177" s="32" t="str">
        <f t="shared" si="23"/>
        <v>BC</v>
      </c>
      <c r="E177" s="50">
        <v>3</v>
      </c>
      <c r="F177" s="50"/>
      <c r="G177" s="51">
        <v>1</v>
      </c>
      <c r="H177" s="51">
        <v>376</v>
      </c>
      <c r="I177" s="51">
        <f t="shared" si="19"/>
        <v>2</v>
      </c>
      <c r="J177" s="52" t="s">
        <v>183</v>
      </c>
      <c r="K177" s="53" t="s">
        <v>184</v>
      </c>
      <c r="L177" s="76"/>
      <c r="M177" s="53" t="s">
        <v>130</v>
      </c>
      <c r="N177" s="53" t="s">
        <v>86</v>
      </c>
      <c r="O177" s="77" t="s">
        <v>134</v>
      </c>
    </row>
    <row r="178" spans="1:15" s="30" customFormat="1" ht="18.75">
      <c r="A178" s="138"/>
      <c r="B178" s="55">
        <f t="shared" ref="B178:B196" si="24">B177+G177</f>
        <v>40190</v>
      </c>
      <c r="C178" s="56">
        <f t="shared" ref="C178:C196" si="25">C177+G177</f>
        <v>189</v>
      </c>
      <c r="D178" s="13" t="str">
        <f t="shared" si="23"/>
        <v>BD</v>
      </c>
      <c r="E178" s="56">
        <v>3</v>
      </c>
      <c r="F178" s="56"/>
      <c r="G178" s="26">
        <v>1</v>
      </c>
      <c r="H178" s="26">
        <f t="shared" ref="H178:H196" si="26">H177+I177</f>
        <v>378</v>
      </c>
      <c r="I178" s="26">
        <f t="shared" si="19"/>
        <v>2</v>
      </c>
      <c r="J178" s="57" t="s">
        <v>185</v>
      </c>
      <c r="K178" s="28" t="s">
        <v>184</v>
      </c>
      <c r="L178" s="87"/>
      <c r="M178" s="28" t="s">
        <v>130</v>
      </c>
      <c r="N178" s="28" t="s">
        <v>86</v>
      </c>
      <c r="O178" s="80"/>
    </row>
    <row r="179" spans="1:15" s="30" customFormat="1" ht="18.75">
      <c r="A179" s="138"/>
      <c r="B179" s="55">
        <f t="shared" si="24"/>
        <v>40191</v>
      </c>
      <c r="C179" s="56">
        <f t="shared" si="25"/>
        <v>190</v>
      </c>
      <c r="D179" s="13" t="str">
        <f t="shared" si="23"/>
        <v>BE</v>
      </c>
      <c r="E179" s="56">
        <v>3</v>
      </c>
      <c r="F179" s="56"/>
      <c r="G179" s="26">
        <v>1</v>
      </c>
      <c r="H179" s="26">
        <f t="shared" si="26"/>
        <v>380</v>
      </c>
      <c r="I179" s="26">
        <f t="shared" si="19"/>
        <v>2</v>
      </c>
      <c r="J179" s="57" t="s">
        <v>186</v>
      </c>
      <c r="K179" s="28" t="s">
        <v>184</v>
      </c>
      <c r="L179" s="87"/>
      <c r="M179" s="28" t="s">
        <v>130</v>
      </c>
      <c r="N179" s="28" t="s">
        <v>86</v>
      </c>
      <c r="O179" s="80"/>
    </row>
    <row r="180" spans="1:15" s="30" customFormat="1" ht="18.75">
      <c r="A180" s="138"/>
      <c r="B180" s="55">
        <f t="shared" si="24"/>
        <v>40192</v>
      </c>
      <c r="C180" s="56">
        <f t="shared" si="25"/>
        <v>191</v>
      </c>
      <c r="D180" s="13" t="str">
        <f t="shared" si="23"/>
        <v>BF</v>
      </c>
      <c r="E180" s="56">
        <v>3</v>
      </c>
      <c r="F180" s="56"/>
      <c r="G180" s="26">
        <v>1</v>
      </c>
      <c r="H180" s="26">
        <f t="shared" si="26"/>
        <v>382</v>
      </c>
      <c r="I180" s="26">
        <f t="shared" si="19"/>
        <v>2</v>
      </c>
      <c r="J180" s="57" t="s">
        <v>187</v>
      </c>
      <c r="K180" s="28" t="s">
        <v>184</v>
      </c>
      <c r="L180" s="87"/>
      <c r="M180" s="28" t="s">
        <v>130</v>
      </c>
      <c r="N180" s="28" t="s">
        <v>86</v>
      </c>
      <c r="O180" s="80"/>
    </row>
    <row r="181" spans="1:15" s="30" customFormat="1" ht="18.75">
      <c r="A181" s="138"/>
      <c r="B181" s="55">
        <f t="shared" si="24"/>
        <v>40193</v>
      </c>
      <c r="C181" s="56">
        <f t="shared" si="25"/>
        <v>192</v>
      </c>
      <c r="D181" s="13" t="str">
        <f t="shared" si="23"/>
        <v>C0</v>
      </c>
      <c r="E181" s="56">
        <v>3</v>
      </c>
      <c r="F181" s="56"/>
      <c r="G181" s="26">
        <v>1</v>
      </c>
      <c r="H181" s="26">
        <f t="shared" si="26"/>
        <v>384</v>
      </c>
      <c r="I181" s="26">
        <f t="shared" si="19"/>
        <v>2</v>
      </c>
      <c r="J181" s="57" t="s">
        <v>188</v>
      </c>
      <c r="K181" s="28" t="s">
        <v>184</v>
      </c>
      <c r="L181" s="87"/>
      <c r="M181" s="28" t="s">
        <v>130</v>
      </c>
      <c r="N181" s="28" t="s">
        <v>86</v>
      </c>
      <c r="O181" s="80"/>
    </row>
    <row r="182" spans="1:15" s="30" customFormat="1" ht="18.75">
      <c r="A182" s="138"/>
      <c r="B182" s="55">
        <f t="shared" si="24"/>
        <v>40194</v>
      </c>
      <c r="C182" s="56">
        <f t="shared" si="25"/>
        <v>193</v>
      </c>
      <c r="D182" s="13" t="str">
        <f t="shared" si="23"/>
        <v>C1</v>
      </c>
      <c r="E182" s="56">
        <v>3</v>
      </c>
      <c r="F182" s="56"/>
      <c r="G182" s="26">
        <v>1</v>
      </c>
      <c r="H182" s="26">
        <f t="shared" si="26"/>
        <v>386</v>
      </c>
      <c r="I182" s="26">
        <f t="shared" si="19"/>
        <v>2</v>
      </c>
      <c r="J182" s="57" t="s">
        <v>189</v>
      </c>
      <c r="K182" s="28" t="s">
        <v>184</v>
      </c>
      <c r="L182" s="87"/>
      <c r="M182" s="28" t="s">
        <v>130</v>
      </c>
      <c r="N182" s="28" t="s">
        <v>86</v>
      </c>
      <c r="O182" s="80"/>
    </row>
    <row r="183" spans="1:15" s="30" customFormat="1" ht="18.75">
      <c r="A183" s="138"/>
      <c r="B183" s="55">
        <f t="shared" si="24"/>
        <v>40195</v>
      </c>
      <c r="C183" s="56">
        <f t="shared" si="25"/>
        <v>194</v>
      </c>
      <c r="D183" s="13" t="str">
        <f t="shared" si="23"/>
        <v>C2</v>
      </c>
      <c r="E183" s="56">
        <v>3</v>
      </c>
      <c r="F183" s="56"/>
      <c r="G183" s="26">
        <v>1</v>
      </c>
      <c r="H183" s="26">
        <f t="shared" si="26"/>
        <v>388</v>
      </c>
      <c r="I183" s="26">
        <f t="shared" si="19"/>
        <v>2</v>
      </c>
      <c r="J183" s="57" t="s">
        <v>190</v>
      </c>
      <c r="K183" s="28" t="s">
        <v>184</v>
      </c>
      <c r="L183" s="87"/>
      <c r="M183" s="28" t="s">
        <v>130</v>
      </c>
      <c r="N183" s="28" t="s">
        <v>86</v>
      </c>
      <c r="O183" s="80"/>
    </row>
    <row r="184" spans="1:15" s="30" customFormat="1" ht="18.75">
      <c r="A184" s="138"/>
      <c r="B184" s="55">
        <f t="shared" si="24"/>
        <v>40196</v>
      </c>
      <c r="C184" s="56">
        <f t="shared" si="25"/>
        <v>195</v>
      </c>
      <c r="D184" s="13" t="str">
        <f t="shared" si="23"/>
        <v>C3</v>
      </c>
      <c r="E184" s="56">
        <v>3</v>
      </c>
      <c r="F184" s="56"/>
      <c r="G184" s="26">
        <v>1</v>
      </c>
      <c r="H184" s="26">
        <f t="shared" si="26"/>
        <v>390</v>
      </c>
      <c r="I184" s="26">
        <f t="shared" si="19"/>
        <v>2</v>
      </c>
      <c r="J184" s="57" t="s">
        <v>191</v>
      </c>
      <c r="K184" s="28" t="s">
        <v>184</v>
      </c>
      <c r="L184" s="87"/>
      <c r="M184" s="28" t="s">
        <v>130</v>
      </c>
      <c r="N184" s="28" t="s">
        <v>86</v>
      </c>
      <c r="O184" s="80"/>
    </row>
    <row r="185" spans="1:15" s="30" customFormat="1" ht="18.75">
      <c r="A185" s="138"/>
      <c r="B185" s="55">
        <f t="shared" si="24"/>
        <v>40197</v>
      </c>
      <c r="C185" s="56">
        <f t="shared" si="25"/>
        <v>196</v>
      </c>
      <c r="D185" s="13" t="str">
        <f t="shared" si="23"/>
        <v>C4</v>
      </c>
      <c r="E185" s="56">
        <v>3</v>
      </c>
      <c r="F185" s="56"/>
      <c r="G185" s="26">
        <v>1</v>
      </c>
      <c r="H185" s="26">
        <f t="shared" si="26"/>
        <v>392</v>
      </c>
      <c r="I185" s="26">
        <f t="shared" si="19"/>
        <v>2</v>
      </c>
      <c r="J185" s="57" t="s">
        <v>192</v>
      </c>
      <c r="K185" s="28" t="s">
        <v>184</v>
      </c>
      <c r="L185" s="87"/>
      <c r="M185" s="28" t="s">
        <v>130</v>
      </c>
      <c r="N185" s="28" t="s">
        <v>86</v>
      </c>
      <c r="O185" s="80"/>
    </row>
    <row r="186" spans="1:15" s="30" customFormat="1" ht="18.75">
      <c r="A186" s="138"/>
      <c r="B186" s="55">
        <f t="shared" si="24"/>
        <v>40198</v>
      </c>
      <c r="C186" s="56">
        <f t="shared" si="25"/>
        <v>197</v>
      </c>
      <c r="D186" s="13" t="str">
        <f t="shared" si="23"/>
        <v>C5</v>
      </c>
      <c r="E186" s="56">
        <v>3</v>
      </c>
      <c r="F186" s="56"/>
      <c r="G186" s="26">
        <v>1</v>
      </c>
      <c r="H186" s="26">
        <f t="shared" si="26"/>
        <v>394</v>
      </c>
      <c r="I186" s="26">
        <f t="shared" si="19"/>
        <v>2</v>
      </c>
      <c r="J186" s="57" t="s">
        <v>193</v>
      </c>
      <c r="K186" s="28" t="s">
        <v>184</v>
      </c>
      <c r="L186" s="87"/>
      <c r="M186" s="28" t="s">
        <v>130</v>
      </c>
      <c r="N186" s="28" t="s">
        <v>86</v>
      </c>
      <c r="O186" s="80"/>
    </row>
    <row r="187" spans="1:15" s="30" customFormat="1" ht="18.75">
      <c r="A187" s="138"/>
      <c r="B187" s="55">
        <f t="shared" si="24"/>
        <v>40199</v>
      </c>
      <c r="C187" s="56">
        <f t="shared" si="25"/>
        <v>198</v>
      </c>
      <c r="D187" s="13" t="str">
        <f t="shared" si="23"/>
        <v>C6</v>
      </c>
      <c r="E187" s="56">
        <v>3</v>
      </c>
      <c r="F187" s="56"/>
      <c r="G187" s="26">
        <v>1</v>
      </c>
      <c r="H187" s="26">
        <f t="shared" si="26"/>
        <v>396</v>
      </c>
      <c r="I187" s="26">
        <f t="shared" si="19"/>
        <v>2</v>
      </c>
      <c r="J187" s="57" t="s">
        <v>194</v>
      </c>
      <c r="K187" s="28" t="s">
        <v>184</v>
      </c>
      <c r="L187" s="87"/>
      <c r="M187" s="28" t="s">
        <v>130</v>
      </c>
      <c r="N187" s="28" t="s">
        <v>86</v>
      </c>
      <c r="O187" s="80"/>
    </row>
    <row r="188" spans="1:15" s="30" customFormat="1" ht="18.75">
      <c r="A188" s="138"/>
      <c r="B188" s="55">
        <f t="shared" si="24"/>
        <v>40200</v>
      </c>
      <c r="C188" s="56">
        <f t="shared" si="25"/>
        <v>199</v>
      </c>
      <c r="D188" s="13" t="str">
        <f t="shared" si="23"/>
        <v>C7</v>
      </c>
      <c r="E188" s="56">
        <v>3</v>
      </c>
      <c r="F188" s="56"/>
      <c r="G188" s="26">
        <v>1</v>
      </c>
      <c r="H188" s="26">
        <f t="shared" si="26"/>
        <v>398</v>
      </c>
      <c r="I188" s="26">
        <f t="shared" si="19"/>
        <v>2</v>
      </c>
      <c r="J188" s="57" t="s">
        <v>195</v>
      </c>
      <c r="K188" s="28" t="s">
        <v>184</v>
      </c>
      <c r="L188" s="87"/>
      <c r="M188" s="28" t="s">
        <v>130</v>
      </c>
      <c r="N188" s="28" t="s">
        <v>86</v>
      </c>
      <c r="O188" s="80"/>
    </row>
    <row r="189" spans="1:15" s="30" customFormat="1" ht="18.75">
      <c r="A189" s="138"/>
      <c r="B189" s="55">
        <f t="shared" si="24"/>
        <v>40201</v>
      </c>
      <c r="C189" s="56">
        <f t="shared" si="25"/>
        <v>200</v>
      </c>
      <c r="D189" s="13" t="str">
        <f t="shared" si="23"/>
        <v>C8</v>
      </c>
      <c r="E189" s="56">
        <v>3</v>
      </c>
      <c r="F189" s="56"/>
      <c r="G189" s="26">
        <v>1</v>
      </c>
      <c r="H189" s="26">
        <f t="shared" si="26"/>
        <v>400</v>
      </c>
      <c r="I189" s="26">
        <f t="shared" si="19"/>
        <v>2</v>
      </c>
      <c r="J189" s="57" t="s">
        <v>196</v>
      </c>
      <c r="K189" s="28" t="s">
        <v>184</v>
      </c>
      <c r="L189" s="87"/>
      <c r="M189" s="28" t="s">
        <v>130</v>
      </c>
      <c r="N189" s="28" t="s">
        <v>86</v>
      </c>
      <c r="O189" s="80"/>
    </row>
    <row r="190" spans="1:15" s="30" customFormat="1" ht="18.75">
      <c r="A190" s="138"/>
      <c r="B190" s="55">
        <f t="shared" si="24"/>
        <v>40202</v>
      </c>
      <c r="C190" s="56">
        <f t="shared" si="25"/>
        <v>201</v>
      </c>
      <c r="D190" s="13" t="str">
        <f t="shared" si="23"/>
        <v>C9</v>
      </c>
      <c r="E190" s="56">
        <v>3</v>
      </c>
      <c r="F190" s="56"/>
      <c r="G190" s="26">
        <v>1</v>
      </c>
      <c r="H190" s="26">
        <f t="shared" si="26"/>
        <v>402</v>
      </c>
      <c r="I190" s="26">
        <f t="shared" si="19"/>
        <v>2</v>
      </c>
      <c r="J190" s="57" t="s">
        <v>197</v>
      </c>
      <c r="K190" s="28" t="s">
        <v>184</v>
      </c>
      <c r="L190" s="87"/>
      <c r="M190" s="28" t="s">
        <v>130</v>
      </c>
      <c r="N190" s="28" t="s">
        <v>86</v>
      </c>
      <c r="O190" s="80"/>
    </row>
    <row r="191" spans="1:15" s="30" customFormat="1" ht="18.75">
      <c r="A191" s="138"/>
      <c r="B191" s="55">
        <f t="shared" si="24"/>
        <v>40203</v>
      </c>
      <c r="C191" s="56">
        <f t="shared" si="25"/>
        <v>202</v>
      </c>
      <c r="D191" s="13" t="str">
        <f t="shared" si="23"/>
        <v>CA</v>
      </c>
      <c r="E191" s="56">
        <v>3</v>
      </c>
      <c r="F191" s="56"/>
      <c r="G191" s="26">
        <v>1</v>
      </c>
      <c r="H191" s="26">
        <f t="shared" si="26"/>
        <v>404</v>
      </c>
      <c r="I191" s="26">
        <f t="shared" si="19"/>
        <v>2</v>
      </c>
      <c r="J191" s="57" t="s">
        <v>198</v>
      </c>
      <c r="K191" s="28" t="s">
        <v>184</v>
      </c>
      <c r="L191" s="87"/>
      <c r="M191" s="28" t="s">
        <v>130</v>
      </c>
      <c r="N191" s="28" t="s">
        <v>86</v>
      </c>
      <c r="O191" s="80"/>
    </row>
    <row r="192" spans="1:15" s="30" customFormat="1" ht="17.25" customHeight="1">
      <c r="A192" s="138"/>
      <c r="B192" s="55">
        <f t="shared" si="24"/>
        <v>40204</v>
      </c>
      <c r="C192" s="56">
        <f t="shared" si="25"/>
        <v>203</v>
      </c>
      <c r="D192" s="13" t="str">
        <f t="shared" si="23"/>
        <v>CB</v>
      </c>
      <c r="E192" s="56">
        <v>3</v>
      </c>
      <c r="F192" s="56"/>
      <c r="G192" s="26">
        <v>1</v>
      </c>
      <c r="H192" s="26">
        <f t="shared" si="26"/>
        <v>406</v>
      </c>
      <c r="I192" s="26">
        <f t="shared" si="19"/>
        <v>2</v>
      </c>
      <c r="J192" s="57" t="s">
        <v>199</v>
      </c>
      <c r="K192" s="28" t="s">
        <v>184</v>
      </c>
      <c r="L192" s="87"/>
      <c r="M192" s="28" t="s">
        <v>130</v>
      </c>
      <c r="N192" s="28" t="s">
        <v>86</v>
      </c>
      <c r="O192" s="80"/>
    </row>
    <row r="193" spans="1:15" s="30" customFormat="1" ht="22.5" customHeight="1">
      <c r="A193" s="138"/>
      <c r="B193" s="55">
        <f t="shared" si="24"/>
        <v>40205</v>
      </c>
      <c r="C193" s="56">
        <f t="shared" si="25"/>
        <v>204</v>
      </c>
      <c r="D193" s="13" t="str">
        <f t="shared" si="23"/>
        <v>CC</v>
      </c>
      <c r="E193" s="56">
        <v>3</v>
      </c>
      <c r="F193" s="56"/>
      <c r="G193" s="26">
        <v>1</v>
      </c>
      <c r="H193" s="26">
        <f t="shared" si="26"/>
        <v>408</v>
      </c>
      <c r="I193" s="26">
        <f t="shared" si="19"/>
        <v>2</v>
      </c>
      <c r="J193" s="57" t="s">
        <v>200</v>
      </c>
      <c r="K193" s="28" t="s">
        <v>184</v>
      </c>
      <c r="L193" s="87"/>
      <c r="M193" s="28" t="s">
        <v>130</v>
      </c>
      <c r="N193" s="28" t="s">
        <v>86</v>
      </c>
      <c r="O193" s="80"/>
    </row>
    <row r="194" spans="1:15" s="30" customFormat="1" ht="18.75">
      <c r="A194" s="138"/>
      <c r="B194" s="55">
        <f t="shared" si="24"/>
        <v>40206</v>
      </c>
      <c r="C194" s="56">
        <f t="shared" si="25"/>
        <v>205</v>
      </c>
      <c r="D194" s="13" t="str">
        <f t="shared" si="23"/>
        <v>CD</v>
      </c>
      <c r="E194" s="56">
        <v>3</v>
      </c>
      <c r="F194" s="56"/>
      <c r="G194" s="26">
        <v>1</v>
      </c>
      <c r="H194" s="26">
        <f t="shared" si="26"/>
        <v>410</v>
      </c>
      <c r="I194" s="26">
        <f t="shared" si="19"/>
        <v>2</v>
      </c>
      <c r="J194" s="57" t="s">
        <v>201</v>
      </c>
      <c r="K194" s="28" t="s">
        <v>184</v>
      </c>
      <c r="L194" s="87"/>
      <c r="M194" s="28" t="s">
        <v>130</v>
      </c>
      <c r="N194" s="28" t="s">
        <v>86</v>
      </c>
      <c r="O194" s="80"/>
    </row>
    <row r="195" spans="1:15" s="30" customFormat="1" ht="18.75">
      <c r="A195" s="138"/>
      <c r="B195" s="55">
        <f t="shared" si="24"/>
        <v>40207</v>
      </c>
      <c r="C195" s="56">
        <f t="shared" si="25"/>
        <v>206</v>
      </c>
      <c r="D195" s="13" t="str">
        <f t="shared" si="23"/>
        <v>CE</v>
      </c>
      <c r="E195" s="56">
        <v>3</v>
      </c>
      <c r="F195" s="56"/>
      <c r="G195" s="26">
        <v>1</v>
      </c>
      <c r="H195" s="26">
        <f t="shared" si="26"/>
        <v>412</v>
      </c>
      <c r="I195" s="26">
        <f t="shared" si="19"/>
        <v>2</v>
      </c>
      <c r="J195" s="57" t="s">
        <v>202</v>
      </c>
      <c r="K195" s="28" t="s">
        <v>184</v>
      </c>
      <c r="L195" s="87"/>
      <c r="M195" s="28" t="s">
        <v>130</v>
      </c>
      <c r="N195" s="28" t="s">
        <v>86</v>
      </c>
      <c r="O195" s="80"/>
    </row>
    <row r="196" spans="1:15" s="30" customFormat="1" ht="19.5" thickBot="1">
      <c r="A196" s="140"/>
      <c r="B196" s="61">
        <f t="shared" si="24"/>
        <v>40208</v>
      </c>
      <c r="C196" s="59">
        <f t="shared" si="25"/>
        <v>207</v>
      </c>
      <c r="D196" s="74" t="str">
        <f t="shared" si="23"/>
        <v>CF</v>
      </c>
      <c r="E196" s="56">
        <v>3</v>
      </c>
      <c r="F196" s="74"/>
      <c r="G196" s="62">
        <v>1</v>
      </c>
      <c r="H196" s="62">
        <f t="shared" si="26"/>
        <v>414</v>
      </c>
      <c r="I196" s="62">
        <f t="shared" si="19"/>
        <v>2</v>
      </c>
      <c r="J196" s="63" t="s">
        <v>203</v>
      </c>
      <c r="K196" s="64" t="s">
        <v>184</v>
      </c>
      <c r="L196" s="88"/>
      <c r="M196" s="64" t="s">
        <v>130</v>
      </c>
      <c r="N196" s="64" t="s">
        <v>86</v>
      </c>
      <c r="O196" s="83"/>
    </row>
    <row r="197" spans="1:15" s="30" customFormat="1" ht="18.75" customHeight="1">
      <c r="A197" s="144" t="s">
        <v>204</v>
      </c>
      <c r="B197" s="118">
        <f>B196+G196</f>
        <v>40209</v>
      </c>
      <c r="C197" s="56">
        <v>210</v>
      </c>
      <c r="D197" s="13" t="str">
        <f t="shared" si="23"/>
        <v>D2</v>
      </c>
      <c r="E197" s="126">
        <v>3</v>
      </c>
      <c r="F197" s="116"/>
      <c r="G197" s="3">
        <v>2</v>
      </c>
      <c r="H197" s="3">
        <f>H196+I196</f>
        <v>416</v>
      </c>
      <c r="I197" s="3">
        <f t="shared" si="19"/>
        <v>4</v>
      </c>
      <c r="J197" s="42" t="s">
        <v>205</v>
      </c>
      <c r="K197" s="5"/>
      <c r="L197" s="85"/>
      <c r="M197" s="5" t="s">
        <v>34</v>
      </c>
      <c r="N197" s="5" t="s">
        <v>86</v>
      </c>
      <c r="O197" s="125"/>
    </row>
    <row r="198" spans="1:15" s="30" customFormat="1" ht="18.75">
      <c r="A198" s="145"/>
      <c r="B198" s="13">
        <f>B197+G197</f>
        <v>40211</v>
      </c>
      <c r="C198" s="56">
        <f t="shared" ref="C198:C202" si="27">C197+G197</f>
        <v>212</v>
      </c>
      <c r="D198" s="13" t="str">
        <f t="shared" si="23"/>
        <v>D4</v>
      </c>
      <c r="E198" s="116">
        <v>3</v>
      </c>
      <c r="F198" s="56"/>
      <c r="G198" s="3">
        <v>1</v>
      </c>
      <c r="H198" s="3">
        <f>H197+I197</f>
        <v>420</v>
      </c>
      <c r="I198" s="3">
        <f t="shared" si="19"/>
        <v>2</v>
      </c>
      <c r="J198" s="42" t="s">
        <v>206</v>
      </c>
      <c r="K198" s="5"/>
      <c r="L198" s="85"/>
      <c r="M198" s="5" t="s">
        <v>30</v>
      </c>
      <c r="N198" s="5" t="s">
        <v>86</v>
      </c>
      <c r="O198" s="125"/>
    </row>
    <row r="199" spans="1:15" s="30" customFormat="1" ht="18.75">
      <c r="A199" s="145"/>
      <c r="B199" s="13">
        <f>B198+G198</f>
        <v>40212</v>
      </c>
      <c r="C199" s="56">
        <f t="shared" si="27"/>
        <v>213</v>
      </c>
      <c r="D199" s="13" t="str">
        <f t="shared" si="23"/>
        <v>D5</v>
      </c>
      <c r="E199" s="116">
        <v>3</v>
      </c>
      <c r="F199" s="56"/>
      <c r="G199" s="3">
        <v>1</v>
      </c>
      <c r="H199" s="3">
        <f>H198+I198</f>
        <v>422</v>
      </c>
      <c r="I199" s="3">
        <f t="shared" si="19"/>
        <v>2</v>
      </c>
      <c r="J199" s="42" t="s">
        <v>207</v>
      </c>
      <c r="K199" s="5"/>
      <c r="L199" s="85"/>
      <c r="M199" s="5" t="s">
        <v>208</v>
      </c>
      <c r="N199" s="5" t="s">
        <v>86</v>
      </c>
      <c r="O199" s="125"/>
    </row>
    <row r="200" spans="1:15" s="30" customFormat="1" ht="18.75">
      <c r="A200" s="145"/>
      <c r="B200" s="13">
        <f>B198+G198</f>
        <v>40212</v>
      </c>
      <c r="C200" s="56">
        <f t="shared" si="27"/>
        <v>214</v>
      </c>
      <c r="D200" s="13" t="str">
        <f t="shared" si="23"/>
        <v>D6</v>
      </c>
      <c r="E200" s="116">
        <v>3</v>
      </c>
      <c r="F200" s="56"/>
      <c r="G200" s="3">
        <v>1</v>
      </c>
      <c r="H200" s="3">
        <f>H198+I198</f>
        <v>422</v>
      </c>
      <c r="I200" s="3">
        <f t="shared" si="19"/>
        <v>2</v>
      </c>
      <c r="J200" s="42" t="s">
        <v>209</v>
      </c>
      <c r="K200" s="5"/>
      <c r="L200" s="85"/>
      <c r="M200" s="5" t="s">
        <v>210</v>
      </c>
      <c r="N200" s="5" t="s">
        <v>86</v>
      </c>
      <c r="O200" s="125"/>
    </row>
    <row r="201" spans="1:15" s="30" customFormat="1" ht="18.75">
      <c r="A201" s="145"/>
      <c r="B201" s="13">
        <f>B197+G197</f>
        <v>40211</v>
      </c>
      <c r="C201" s="56">
        <f t="shared" si="27"/>
        <v>215</v>
      </c>
      <c r="D201" s="13" t="str">
        <f t="shared" si="23"/>
        <v>D7</v>
      </c>
      <c r="E201" s="116">
        <v>3</v>
      </c>
      <c r="F201" s="56"/>
      <c r="G201" s="3">
        <v>1</v>
      </c>
      <c r="H201" s="3">
        <f>H197+I197</f>
        <v>420</v>
      </c>
      <c r="I201" s="3">
        <f t="shared" si="19"/>
        <v>2</v>
      </c>
      <c r="J201" s="42" t="s">
        <v>211</v>
      </c>
      <c r="K201" s="5"/>
      <c r="L201" s="85"/>
      <c r="M201" s="5" t="s">
        <v>210</v>
      </c>
      <c r="N201" s="5" t="s">
        <v>86</v>
      </c>
      <c r="O201" s="125"/>
    </row>
    <row r="202" spans="1:15" s="30" customFormat="1" ht="19.5" thickBot="1">
      <c r="A202" s="146"/>
      <c r="B202" s="118">
        <f>B196+G196</f>
        <v>40209</v>
      </c>
      <c r="C202" s="59">
        <f t="shared" si="27"/>
        <v>216</v>
      </c>
      <c r="D202" s="74" t="str">
        <f t="shared" si="23"/>
        <v>D8</v>
      </c>
      <c r="E202" s="127">
        <v>3</v>
      </c>
      <c r="F202" s="127"/>
      <c r="G202" s="90">
        <v>2</v>
      </c>
      <c r="H202" s="90">
        <f>H196+I196</f>
        <v>416</v>
      </c>
      <c r="I202" s="90">
        <f t="shared" si="19"/>
        <v>4</v>
      </c>
      <c r="J202" s="91" t="s">
        <v>212</v>
      </c>
      <c r="K202" s="92"/>
      <c r="L202" s="120"/>
      <c r="M202" s="92" t="s">
        <v>213</v>
      </c>
      <c r="N202" s="92" t="s">
        <v>86</v>
      </c>
      <c r="O202" s="83"/>
    </row>
    <row r="203" spans="1:15" s="30" customFormat="1" ht="18.75">
      <c r="A203" s="139" t="s">
        <v>214</v>
      </c>
      <c r="B203" s="50">
        <f>C203+40001</f>
        <v>42001</v>
      </c>
      <c r="C203" s="13">
        <v>2000</v>
      </c>
      <c r="D203" s="13" t="str">
        <f t="shared" ref="D203:D234" si="28">DEC2HEX(C203)</f>
        <v>7D0</v>
      </c>
      <c r="E203" s="50">
        <v>3</v>
      </c>
      <c r="F203" s="50">
        <v>16</v>
      </c>
      <c r="G203" s="3">
        <v>8</v>
      </c>
      <c r="H203" s="3"/>
      <c r="I203" s="3">
        <f t="shared" si="19"/>
        <v>16</v>
      </c>
      <c r="J203" s="42" t="s">
        <v>215</v>
      </c>
      <c r="K203" s="5"/>
      <c r="L203" s="85"/>
      <c r="M203" s="5"/>
      <c r="N203" s="5" t="s">
        <v>31</v>
      </c>
      <c r="O203" s="86" t="s">
        <v>216</v>
      </c>
    </row>
    <row r="204" spans="1:15" s="30" customFormat="1" ht="18.75">
      <c r="A204" s="138"/>
      <c r="B204" s="13">
        <f t="shared" ref="B204:B242" si="29">B203+G203</f>
        <v>42009</v>
      </c>
      <c r="C204" s="13">
        <f t="shared" ref="C204:C242" si="30">C203+G203</f>
        <v>2008</v>
      </c>
      <c r="D204" s="13" t="str">
        <f t="shared" si="28"/>
        <v>7D8</v>
      </c>
      <c r="E204" s="56">
        <v>3</v>
      </c>
      <c r="F204" s="56">
        <v>16</v>
      </c>
      <c r="G204" s="3">
        <v>8</v>
      </c>
      <c r="H204" s="3"/>
      <c r="I204" s="3">
        <f t="shared" si="19"/>
        <v>16</v>
      </c>
      <c r="J204" s="42" t="s">
        <v>217</v>
      </c>
      <c r="K204" s="5"/>
      <c r="L204" s="85"/>
      <c r="M204" s="5"/>
      <c r="N204" s="5" t="s">
        <v>31</v>
      </c>
      <c r="O204" s="86"/>
    </row>
    <row r="205" spans="1:15" s="30" customFormat="1" ht="18.75">
      <c r="A205" s="138"/>
      <c r="B205" s="13">
        <f t="shared" si="29"/>
        <v>42017</v>
      </c>
      <c r="C205" s="13">
        <f t="shared" si="30"/>
        <v>2016</v>
      </c>
      <c r="D205" s="13" t="str">
        <f t="shared" si="28"/>
        <v>7E0</v>
      </c>
      <c r="E205" s="56">
        <v>3</v>
      </c>
      <c r="F205" s="56">
        <v>16</v>
      </c>
      <c r="G205" s="3">
        <v>8</v>
      </c>
      <c r="H205" s="3"/>
      <c r="I205" s="3">
        <f t="shared" si="19"/>
        <v>16</v>
      </c>
      <c r="J205" s="42" t="s">
        <v>218</v>
      </c>
      <c r="K205" s="5"/>
      <c r="L205" s="85"/>
      <c r="M205" s="5"/>
      <c r="N205" s="5" t="s">
        <v>31</v>
      </c>
      <c r="O205" s="86"/>
    </row>
    <row r="206" spans="1:15" s="30" customFormat="1" ht="18.75">
      <c r="A206" s="138"/>
      <c r="B206" s="13">
        <f t="shared" si="29"/>
        <v>42025</v>
      </c>
      <c r="C206" s="13">
        <f t="shared" si="30"/>
        <v>2024</v>
      </c>
      <c r="D206" s="13" t="str">
        <f t="shared" si="28"/>
        <v>7E8</v>
      </c>
      <c r="E206" s="56">
        <v>3</v>
      </c>
      <c r="F206" s="56">
        <v>16</v>
      </c>
      <c r="G206" s="3">
        <v>8</v>
      </c>
      <c r="H206" s="3"/>
      <c r="I206" s="3">
        <f t="shared" ref="I206:I269" si="31">G206*2</f>
        <v>16</v>
      </c>
      <c r="J206" s="42" t="s">
        <v>219</v>
      </c>
      <c r="K206" s="5"/>
      <c r="L206" s="85"/>
      <c r="M206" s="5"/>
      <c r="N206" s="5" t="s">
        <v>31</v>
      </c>
      <c r="O206" s="86"/>
    </row>
    <row r="207" spans="1:15" s="30" customFormat="1" ht="18.75">
      <c r="A207" s="138"/>
      <c r="B207" s="13">
        <f t="shared" si="29"/>
        <v>42033</v>
      </c>
      <c r="C207" s="13">
        <f t="shared" si="30"/>
        <v>2032</v>
      </c>
      <c r="D207" s="13" t="str">
        <f t="shared" si="28"/>
        <v>7F0</v>
      </c>
      <c r="E207" s="56">
        <v>3</v>
      </c>
      <c r="F207" s="56">
        <v>16</v>
      </c>
      <c r="G207" s="3">
        <v>8</v>
      </c>
      <c r="H207" s="3"/>
      <c r="I207" s="3">
        <f t="shared" si="31"/>
        <v>16</v>
      </c>
      <c r="J207" s="42" t="s">
        <v>220</v>
      </c>
      <c r="K207" s="5"/>
      <c r="L207" s="85"/>
      <c r="M207" s="5"/>
      <c r="N207" s="5" t="s">
        <v>31</v>
      </c>
      <c r="O207" s="86"/>
    </row>
    <row r="208" spans="1:15" s="30" customFormat="1" ht="18.75">
      <c r="A208" s="138"/>
      <c r="B208" s="13">
        <f t="shared" si="29"/>
        <v>42041</v>
      </c>
      <c r="C208" s="13">
        <f t="shared" si="30"/>
        <v>2040</v>
      </c>
      <c r="D208" s="13" t="str">
        <f t="shared" si="28"/>
        <v>7F8</v>
      </c>
      <c r="E208" s="56">
        <v>3</v>
      </c>
      <c r="F208" s="56">
        <v>16</v>
      </c>
      <c r="G208" s="3">
        <v>8</v>
      </c>
      <c r="H208" s="3"/>
      <c r="I208" s="3">
        <f t="shared" si="31"/>
        <v>16</v>
      </c>
      <c r="J208" s="42" t="s">
        <v>221</v>
      </c>
      <c r="K208" s="5"/>
      <c r="L208" s="85"/>
      <c r="M208" s="5"/>
      <c r="N208" s="5" t="s">
        <v>31</v>
      </c>
      <c r="O208" s="86"/>
    </row>
    <row r="209" spans="1:15" s="30" customFormat="1" ht="18.75">
      <c r="A209" s="138"/>
      <c r="B209" s="13">
        <f t="shared" si="29"/>
        <v>42049</v>
      </c>
      <c r="C209" s="13">
        <f t="shared" si="30"/>
        <v>2048</v>
      </c>
      <c r="D209" s="13" t="str">
        <f t="shared" si="28"/>
        <v>800</v>
      </c>
      <c r="E209" s="56">
        <v>3</v>
      </c>
      <c r="F209" s="56">
        <v>16</v>
      </c>
      <c r="G209" s="3">
        <v>8</v>
      </c>
      <c r="H209" s="3"/>
      <c r="I209" s="3">
        <f t="shared" si="31"/>
        <v>16</v>
      </c>
      <c r="J209" s="42" t="s">
        <v>222</v>
      </c>
      <c r="K209" s="5"/>
      <c r="L209" s="85"/>
      <c r="M209" s="5"/>
      <c r="N209" s="5" t="s">
        <v>31</v>
      </c>
      <c r="O209" s="86"/>
    </row>
    <row r="210" spans="1:15" s="30" customFormat="1" ht="18.75">
      <c r="A210" s="138"/>
      <c r="B210" s="13">
        <f t="shared" si="29"/>
        <v>42057</v>
      </c>
      <c r="C210" s="13">
        <f t="shared" si="30"/>
        <v>2056</v>
      </c>
      <c r="D210" s="13" t="str">
        <f t="shared" si="28"/>
        <v>808</v>
      </c>
      <c r="E210" s="56">
        <v>3</v>
      </c>
      <c r="F210" s="56">
        <v>16</v>
      </c>
      <c r="G210" s="3">
        <v>8</v>
      </c>
      <c r="H210" s="3"/>
      <c r="I210" s="3">
        <f t="shared" si="31"/>
        <v>16</v>
      </c>
      <c r="J210" s="42" t="s">
        <v>223</v>
      </c>
      <c r="K210" s="5"/>
      <c r="L210" s="85"/>
      <c r="M210" s="5"/>
      <c r="N210" s="5" t="s">
        <v>31</v>
      </c>
      <c r="O210" s="86"/>
    </row>
    <row r="211" spans="1:15" s="30" customFormat="1" ht="18.75">
      <c r="A211" s="138"/>
      <c r="B211" s="13">
        <f t="shared" si="29"/>
        <v>42065</v>
      </c>
      <c r="C211" s="13">
        <f t="shared" si="30"/>
        <v>2064</v>
      </c>
      <c r="D211" s="13" t="str">
        <f t="shared" si="28"/>
        <v>810</v>
      </c>
      <c r="E211" s="56">
        <v>3</v>
      </c>
      <c r="F211" s="56">
        <v>16</v>
      </c>
      <c r="G211" s="3">
        <v>8</v>
      </c>
      <c r="H211" s="3"/>
      <c r="I211" s="3">
        <f t="shared" si="31"/>
        <v>16</v>
      </c>
      <c r="J211" s="42" t="s">
        <v>224</v>
      </c>
      <c r="K211" s="5"/>
      <c r="L211" s="85"/>
      <c r="M211" s="5"/>
      <c r="N211" s="5" t="s">
        <v>31</v>
      </c>
      <c r="O211" s="86"/>
    </row>
    <row r="212" spans="1:15" s="30" customFormat="1" ht="18.75">
      <c r="A212" s="138"/>
      <c r="B212" s="13">
        <f t="shared" si="29"/>
        <v>42073</v>
      </c>
      <c r="C212" s="13">
        <f t="shared" si="30"/>
        <v>2072</v>
      </c>
      <c r="D212" s="13" t="str">
        <f t="shared" si="28"/>
        <v>818</v>
      </c>
      <c r="E212" s="56">
        <v>3</v>
      </c>
      <c r="F212" s="56">
        <v>16</v>
      </c>
      <c r="G212" s="3">
        <v>8</v>
      </c>
      <c r="H212" s="3"/>
      <c r="I212" s="3">
        <f t="shared" si="31"/>
        <v>16</v>
      </c>
      <c r="J212" s="42" t="s">
        <v>225</v>
      </c>
      <c r="K212" s="5"/>
      <c r="L212" s="85"/>
      <c r="M212" s="5"/>
      <c r="N212" s="5" t="s">
        <v>31</v>
      </c>
      <c r="O212" s="86"/>
    </row>
    <row r="213" spans="1:15" s="30" customFormat="1" ht="18.75">
      <c r="A213" s="138"/>
      <c r="B213" s="13">
        <f t="shared" si="29"/>
        <v>42081</v>
      </c>
      <c r="C213" s="13">
        <f t="shared" si="30"/>
        <v>2080</v>
      </c>
      <c r="D213" s="13" t="str">
        <f t="shared" si="28"/>
        <v>820</v>
      </c>
      <c r="E213" s="56">
        <v>3</v>
      </c>
      <c r="F213" s="56">
        <v>16</v>
      </c>
      <c r="G213" s="3">
        <v>8</v>
      </c>
      <c r="H213" s="3"/>
      <c r="I213" s="3">
        <f t="shared" si="31"/>
        <v>16</v>
      </c>
      <c r="J213" s="42" t="s">
        <v>226</v>
      </c>
      <c r="K213" s="5"/>
      <c r="L213" s="85"/>
      <c r="M213" s="5"/>
      <c r="N213" s="5" t="s">
        <v>31</v>
      </c>
      <c r="O213" s="86"/>
    </row>
    <row r="214" spans="1:15" s="30" customFormat="1" ht="18.75">
      <c r="A214" s="138"/>
      <c r="B214" s="13">
        <f t="shared" si="29"/>
        <v>42089</v>
      </c>
      <c r="C214" s="13">
        <f t="shared" si="30"/>
        <v>2088</v>
      </c>
      <c r="D214" s="13" t="str">
        <f t="shared" si="28"/>
        <v>828</v>
      </c>
      <c r="E214" s="56">
        <v>3</v>
      </c>
      <c r="F214" s="56">
        <v>16</v>
      </c>
      <c r="G214" s="3">
        <v>8</v>
      </c>
      <c r="H214" s="3"/>
      <c r="I214" s="3">
        <f t="shared" si="31"/>
        <v>16</v>
      </c>
      <c r="J214" s="42" t="s">
        <v>227</v>
      </c>
      <c r="K214" s="5"/>
      <c r="L214" s="85"/>
      <c r="M214" s="5"/>
      <c r="N214" s="5" t="s">
        <v>31</v>
      </c>
      <c r="O214" s="86"/>
    </row>
    <row r="215" spans="1:15" s="30" customFormat="1" ht="18.75">
      <c r="A215" s="138"/>
      <c r="B215" s="13">
        <f t="shared" si="29"/>
        <v>42097</v>
      </c>
      <c r="C215" s="13">
        <f t="shared" si="30"/>
        <v>2096</v>
      </c>
      <c r="D215" s="13" t="str">
        <f t="shared" si="28"/>
        <v>830</v>
      </c>
      <c r="E215" s="56">
        <v>3</v>
      </c>
      <c r="F215" s="56">
        <v>16</v>
      </c>
      <c r="G215" s="3">
        <v>8</v>
      </c>
      <c r="H215" s="3"/>
      <c r="I215" s="3">
        <f t="shared" si="31"/>
        <v>16</v>
      </c>
      <c r="J215" s="42" t="s">
        <v>228</v>
      </c>
      <c r="K215" s="5"/>
      <c r="L215" s="85"/>
      <c r="M215" s="5"/>
      <c r="N215" s="5" t="s">
        <v>31</v>
      </c>
      <c r="O215" s="86"/>
    </row>
    <row r="216" spans="1:15" s="30" customFormat="1" ht="18.75">
      <c r="A216" s="138"/>
      <c r="B216" s="13">
        <f t="shared" si="29"/>
        <v>42105</v>
      </c>
      <c r="C216" s="13">
        <f t="shared" si="30"/>
        <v>2104</v>
      </c>
      <c r="D216" s="13" t="str">
        <f t="shared" si="28"/>
        <v>838</v>
      </c>
      <c r="E216" s="56">
        <v>3</v>
      </c>
      <c r="F216" s="56">
        <v>16</v>
      </c>
      <c r="G216" s="3">
        <v>8</v>
      </c>
      <c r="H216" s="3"/>
      <c r="I216" s="3">
        <f t="shared" si="31"/>
        <v>16</v>
      </c>
      <c r="J216" s="42" t="s">
        <v>229</v>
      </c>
      <c r="K216" s="5"/>
      <c r="L216" s="85"/>
      <c r="M216" s="5"/>
      <c r="N216" s="5" t="s">
        <v>31</v>
      </c>
      <c r="O216" s="86"/>
    </row>
    <row r="217" spans="1:15" s="30" customFormat="1" ht="18.75">
      <c r="A217" s="138"/>
      <c r="B217" s="13">
        <f t="shared" si="29"/>
        <v>42113</v>
      </c>
      <c r="C217" s="13">
        <f t="shared" si="30"/>
        <v>2112</v>
      </c>
      <c r="D217" s="13" t="str">
        <f t="shared" si="28"/>
        <v>840</v>
      </c>
      <c r="E217" s="56">
        <v>3</v>
      </c>
      <c r="F217" s="56">
        <v>16</v>
      </c>
      <c r="G217" s="3">
        <v>8</v>
      </c>
      <c r="H217" s="3"/>
      <c r="I217" s="3">
        <f t="shared" si="31"/>
        <v>16</v>
      </c>
      <c r="J217" s="42" t="s">
        <v>230</v>
      </c>
      <c r="K217" s="5"/>
      <c r="L217" s="85"/>
      <c r="M217" s="5"/>
      <c r="N217" s="5" t="s">
        <v>31</v>
      </c>
      <c r="O217" s="86"/>
    </row>
    <row r="218" spans="1:15" s="30" customFormat="1" ht="18.75">
      <c r="A218" s="138"/>
      <c r="B218" s="13">
        <f t="shared" si="29"/>
        <v>42121</v>
      </c>
      <c r="C218" s="13">
        <f t="shared" si="30"/>
        <v>2120</v>
      </c>
      <c r="D218" s="13" t="str">
        <f t="shared" si="28"/>
        <v>848</v>
      </c>
      <c r="E218" s="56">
        <v>3</v>
      </c>
      <c r="F218" s="56">
        <v>16</v>
      </c>
      <c r="G218" s="3">
        <v>8</v>
      </c>
      <c r="H218" s="3"/>
      <c r="I218" s="3">
        <f t="shared" si="31"/>
        <v>16</v>
      </c>
      <c r="J218" s="42" t="s">
        <v>231</v>
      </c>
      <c r="K218" s="5"/>
      <c r="L218" s="85"/>
      <c r="M218" s="5"/>
      <c r="N218" s="5" t="s">
        <v>31</v>
      </c>
      <c r="O218" s="86"/>
    </row>
    <row r="219" spans="1:15" s="30" customFormat="1" ht="18.75">
      <c r="A219" s="138"/>
      <c r="B219" s="13">
        <f t="shared" si="29"/>
        <v>42129</v>
      </c>
      <c r="C219" s="13">
        <f t="shared" si="30"/>
        <v>2128</v>
      </c>
      <c r="D219" s="13" t="str">
        <f t="shared" si="28"/>
        <v>850</v>
      </c>
      <c r="E219" s="56">
        <v>3</v>
      </c>
      <c r="F219" s="56">
        <v>16</v>
      </c>
      <c r="G219" s="3">
        <v>8</v>
      </c>
      <c r="H219" s="3"/>
      <c r="I219" s="3">
        <f t="shared" si="31"/>
        <v>16</v>
      </c>
      <c r="J219" s="42" t="s">
        <v>232</v>
      </c>
      <c r="K219" s="5"/>
      <c r="L219" s="85"/>
      <c r="M219" s="5"/>
      <c r="N219" s="5" t="s">
        <v>31</v>
      </c>
      <c r="O219" s="86"/>
    </row>
    <row r="220" spans="1:15" s="30" customFormat="1" ht="18.75">
      <c r="A220" s="138"/>
      <c r="B220" s="13">
        <f t="shared" si="29"/>
        <v>42137</v>
      </c>
      <c r="C220" s="13">
        <f t="shared" si="30"/>
        <v>2136</v>
      </c>
      <c r="D220" s="13" t="str">
        <f t="shared" si="28"/>
        <v>858</v>
      </c>
      <c r="E220" s="56">
        <v>3</v>
      </c>
      <c r="F220" s="56">
        <v>16</v>
      </c>
      <c r="G220" s="3">
        <v>8</v>
      </c>
      <c r="H220" s="3"/>
      <c r="I220" s="3">
        <f t="shared" si="31"/>
        <v>16</v>
      </c>
      <c r="J220" s="42" t="s">
        <v>233</v>
      </c>
      <c r="K220" s="5"/>
      <c r="L220" s="85"/>
      <c r="M220" s="5"/>
      <c r="N220" s="5" t="s">
        <v>31</v>
      </c>
      <c r="O220" s="86"/>
    </row>
    <row r="221" spans="1:15" s="30" customFormat="1" ht="18.75">
      <c r="A221" s="138"/>
      <c r="B221" s="13">
        <f t="shared" si="29"/>
        <v>42145</v>
      </c>
      <c r="C221" s="13">
        <f t="shared" si="30"/>
        <v>2144</v>
      </c>
      <c r="D221" s="13" t="str">
        <f t="shared" si="28"/>
        <v>860</v>
      </c>
      <c r="E221" s="56">
        <v>3</v>
      </c>
      <c r="F221" s="56">
        <v>16</v>
      </c>
      <c r="G221" s="3">
        <v>8</v>
      </c>
      <c r="H221" s="3"/>
      <c r="I221" s="3">
        <f t="shared" si="31"/>
        <v>16</v>
      </c>
      <c r="J221" s="42" t="s">
        <v>234</v>
      </c>
      <c r="K221" s="5"/>
      <c r="L221" s="85"/>
      <c r="M221" s="5"/>
      <c r="N221" s="5" t="s">
        <v>31</v>
      </c>
      <c r="O221" s="86"/>
    </row>
    <row r="222" spans="1:15" s="30" customFormat="1" ht="18.75">
      <c r="A222" s="138"/>
      <c r="B222" s="13">
        <f t="shared" si="29"/>
        <v>42153</v>
      </c>
      <c r="C222" s="13">
        <f t="shared" si="30"/>
        <v>2152</v>
      </c>
      <c r="D222" s="13" t="str">
        <f t="shared" si="28"/>
        <v>868</v>
      </c>
      <c r="E222" s="56">
        <v>3</v>
      </c>
      <c r="F222" s="56">
        <v>16</v>
      </c>
      <c r="G222" s="3">
        <v>8</v>
      </c>
      <c r="H222" s="3"/>
      <c r="I222" s="3">
        <f t="shared" si="31"/>
        <v>16</v>
      </c>
      <c r="J222" s="42" t="s">
        <v>235</v>
      </c>
      <c r="K222" s="5"/>
      <c r="L222" s="85"/>
      <c r="M222" s="5"/>
      <c r="N222" s="5" t="s">
        <v>31</v>
      </c>
      <c r="O222" s="86"/>
    </row>
    <row r="223" spans="1:15" s="30" customFormat="1" ht="18.75">
      <c r="A223" s="138"/>
      <c r="B223" s="13">
        <f t="shared" si="29"/>
        <v>42161</v>
      </c>
      <c r="C223" s="13">
        <f t="shared" si="30"/>
        <v>2160</v>
      </c>
      <c r="D223" s="13" t="str">
        <f t="shared" si="28"/>
        <v>870</v>
      </c>
      <c r="E223" s="56">
        <v>3</v>
      </c>
      <c r="F223" s="56">
        <v>16</v>
      </c>
      <c r="G223" s="3">
        <v>8</v>
      </c>
      <c r="H223" s="3"/>
      <c r="I223" s="3">
        <f t="shared" si="31"/>
        <v>16</v>
      </c>
      <c r="J223" s="42" t="s">
        <v>236</v>
      </c>
      <c r="K223" s="5"/>
      <c r="L223" s="85"/>
      <c r="M223" s="5"/>
      <c r="N223" s="5" t="s">
        <v>31</v>
      </c>
      <c r="O223" s="86"/>
    </row>
    <row r="224" spans="1:15" s="30" customFormat="1" ht="18.75">
      <c r="A224" s="138"/>
      <c r="B224" s="13">
        <f t="shared" si="29"/>
        <v>42169</v>
      </c>
      <c r="C224" s="13">
        <f t="shared" si="30"/>
        <v>2168</v>
      </c>
      <c r="D224" s="13" t="str">
        <f t="shared" si="28"/>
        <v>878</v>
      </c>
      <c r="E224" s="56">
        <v>3</v>
      </c>
      <c r="F224" s="56">
        <v>16</v>
      </c>
      <c r="G224" s="3">
        <v>8</v>
      </c>
      <c r="H224" s="3"/>
      <c r="I224" s="3">
        <f t="shared" si="31"/>
        <v>16</v>
      </c>
      <c r="J224" s="42" t="s">
        <v>237</v>
      </c>
      <c r="K224" s="5"/>
      <c r="L224" s="85"/>
      <c r="M224" s="5"/>
      <c r="N224" s="5" t="s">
        <v>31</v>
      </c>
      <c r="O224" s="86"/>
    </row>
    <row r="225" spans="1:15" s="30" customFormat="1" ht="18.75">
      <c r="A225" s="138"/>
      <c r="B225" s="13">
        <f t="shared" si="29"/>
        <v>42177</v>
      </c>
      <c r="C225" s="13">
        <f t="shared" si="30"/>
        <v>2176</v>
      </c>
      <c r="D225" s="13" t="str">
        <f t="shared" si="28"/>
        <v>880</v>
      </c>
      <c r="E225" s="56">
        <v>3</v>
      </c>
      <c r="F225" s="56">
        <v>16</v>
      </c>
      <c r="G225" s="3">
        <v>8</v>
      </c>
      <c r="H225" s="3"/>
      <c r="I225" s="3">
        <f t="shared" si="31"/>
        <v>16</v>
      </c>
      <c r="J225" s="42" t="s">
        <v>238</v>
      </c>
      <c r="K225" s="5"/>
      <c r="L225" s="85"/>
      <c r="M225" s="5"/>
      <c r="N225" s="5" t="s">
        <v>31</v>
      </c>
      <c r="O225" s="86"/>
    </row>
    <row r="226" spans="1:15" s="30" customFormat="1" ht="18.75">
      <c r="A226" s="138"/>
      <c r="B226" s="13">
        <f t="shared" si="29"/>
        <v>42185</v>
      </c>
      <c r="C226" s="13">
        <f t="shared" si="30"/>
        <v>2184</v>
      </c>
      <c r="D226" s="13" t="str">
        <f t="shared" si="28"/>
        <v>888</v>
      </c>
      <c r="E226" s="56">
        <v>3</v>
      </c>
      <c r="F226" s="56">
        <v>16</v>
      </c>
      <c r="G226" s="3">
        <v>8</v>
      </c>
      <c r="H226" s="3"/>
      <c r="I226" s="3">
        <f t="shared" si="31"/>
        <v>16</v>
      </c>
      <c r="J226" s="42" t="s">
        <v>239</v>
      </c>
      <c r="K226" s="5"/>
      <c r="L226" s="85"/>
      <c r="M226" s="5"/>
      <c r="N226" s="5" t="s">
        <v>31</v>
      </c>
      <c r="O226" s="86"/>
    </row>
    <row r="227" spans="1:15" s="30" customFormat="1" ht="18.75">
      <c r="A227" s="138"/>
      <c r="B227" s="13">
        <f t="shared" si="29"/>
        <v>42193</v>
      </c>
      <c r="C227" s="13">
        <f t="shared" si="30"/>
        <v>2192</v>
      </c>
      <c r="D227" s="13" t="str">
        <f t="shared" si="28"/>
        <v>890</v>
      </c>
      <c r="E227" s="56">
        <v>3</v>
      </c>
      <c r="F227" s="56">
        <v>16</v>
      </c>
      <c r="G227" s="3">
        <v>8</v>
      </c>
      <c r="H227" s="3"/>
      <c r="I227" s="3">
        <f t="shared" si="31"/>
        <v>16</v>
      </c>
      <c r="J227" s="42" t="s">
        <v>240</v>
      </c>
      <c r="K227" s="5"/>
      <c r="L227" s="85"/>
      <c r="M227" s="5"/>
      <c r="N227" s="5" t="s">
        <v>31</v>
      </c>
      <c r="O227" s="86"/>
    </row>
    <row r="228" spans="1:15" s="30" customFormat="1" ht="18.75">
      <c r="A228" s="138"/>
      <c r="B228" s="13">
        <f t="shared" si="29"/>
        <v>42201</v>
      </c>
      <c r="C228" s="13">
        <f t="shared" si="30"/>
        <v>2200</v>
      </c>
      <c r="D228" s="13" t="str">
        <f t="shared" si="28"/>
        <v>898</v>
      </c>
      <c r="E228" s="56">
        <v>3</v>
      </c>
      <c r="F228" s="56">
        <v>16</v>
      </c>
      <c r="G228" s="3">
        <v>8</v>
      </c>
      <c r="H228" s="3"/>
      <c r="I228" s="3">
        <f t="shared" si="31"/>
        <v>16</v>
      </c>
      <c r="J228" s="42" t="s">
        <v>241</v>
      </c>
      <c r="K228" s="5"/>
      <c r="L228" s="85"/>
      <c r="M228" s="5"/>
      <c r="N228" s="5" t="s">
        <v>31</v>
      </c>
      <c r="O228" s="86"/>
    </row>
    <row r="229" spans="1:15" s="30" customFormat="1" ht="18.75">
      <c r="A229" s="138"/>
      <c r="B229" s="13">
        <f t="shared" si="29"/>
        <v>42209</v>
      </c>
      <c r="C229" s="13">
        <f t="shared" si="30"/>
        <v>2208</v>
      </c>
      <c r="D229" s="13" t="str">
        <f t="shared" si="28"/>
        <v>8A0</v>
      </c>
      <c r="E229" s="56">
        <v>3</v>
      </c>
      <c r="F229" s="56">
        <v>16</v>
      </c>
      <c r="G229" s="3">
        <v>8</v>
      </c>
      <c r="H229" s="3"/>
      <c r="I229" s="3">
        <f t="shared" si="31"/>
        <v>16</v>
      </c>
      <c r="J229" s="42" t="s">
        <v>242</v>
      </c>
      <c r="K229" s="5"/>
      <c r="L229" s="85"/>
      <c r="M229" s="5"/>
      <c r="N229" s="5" t="s">
        <v>31</v>
      </c>
      <c r="O229" s="86"/>
    </row>
    <row r="230" spans="1:15" s="30" customFormat="1" ht="18.75">
      <c r="A230" s="138"/>
      <c r="B230" s="13">
        <f t="shared" si="29"/>
        <v>42217</v>
      </c>
      <c r="C230" s="13">
        <f t="shared" si="30"/>
        <v>2216</v>
      </c>
      <c r="D230" s="13" t="str">
        <f t="shared" si="28"/>
        <v>8A8</v>
      </c>
      <c r="E230" s="56">
        <v>3</v>
      </c>
      <c r="F230" s="56">
        <v>16</v>
      </c>
      <c r="G230" s="3">
        <v>8</v>
      </c>
      <c r="H230" s="3"/>
      <c r="I230" s="3">
        <f t="shared" si="31"/>
        <v>16</v>
      </c>
      <c r="J230" s="42" t="s">
        <v>243</v>
      </c>
      <c r="K230" s="5"/>
      <c r="L230" s="85"/>
      <c r="M230" s="5"/>
      <c r="N230" s="5" t="s">
        <v>31</v>
      </c>
      <c r="O230" s="86"/>
    </row>
    <row r="231" spans="1:15" s="30" customFormat="1" ht="18.75">
      <c r="A231" s="138"/>
      <c r="B231" s="13">
        <f t="shared" si="29"/>
        <v>42225</v>
      </c>
      <c r="C231" s="13">
        <f t="shared" si="30"/>
        <v>2224</v>
      </c>
      <c r="D231" s="13" t="str">
        <f t="shared" si="28"/>
        <v>8B0</v>
      </c>
      <c r="E231" s="56">
        <v>3</v>
      </c>
      <c r="F231" s="56">
        <v>16</v>
      </c>
      <c r="G231" s="3">
        <v>8</v>
      </c>
      <c r="H231" s="3"/>
      <c r="I231" s="3">
        <f t="shared" si="31"/>
        <v>16</v>
      </c>
      <c r="J231" s="42" t="s">
        <v>244</v>
      </c>
      <c r="K231" s="5"/>
      <c r="L231" s="85"/>
      <c r="M231" s="5"/>
      <c r="N231" s="5" t="s">
        <v>31</v>
      </c>
      <c r="O231" s="86"/>
    </row>
    <row r="232" spans="1:15" s="30" customFormat="1" ht="18.75">
      <c r="A232" s="138"/>
      <c r="B232" s="13">
        <f t="shared" si="29"/>
        <v>42233</v>
      </c>
      <c r="C232" s="13">
        <f t="shared" si="30"/>
        <v>2232</v>
      </c>
      <c r="D232" s="13" t="str">
        <f t="shared" si="28"/>
        <v>8B8</v>
      </c>
      <c r="E232" s="56">
        <v>3</v>
      </c>
      <c r="F232" s="56">
        <v>16</v>
      </c>
      <c r="G232" s="3">
        <v>8</v>
      </c>
      <c r="H232" s="3"/>
      <c r="I232" s="3">
        <f t="shared" si="31"/>
        <v>16</v>
      </c>
      <c r="J232" s="42" t="s">
        <v>245</v>
      </c>
      <c r="K232" s="5"/>
      <c r="L232" s="85"/>
      <c r="M232" s="5"/>
      <c r="N232" s="5" t="s">
        <v>31</v>
      </c>
      <c r="O232" s="86"/>
    </row>
    <row r="233" spans="1:15" s="30" customFormat="1" ht="18.75">
      <c r="A233" s="138"/>
      <c r="B233" s="13">
        <f t="shared" si="29"/>
        <v>42241</v>
      </c>
      <c r="C233" s="13">
        <f t="shared" si="30"/>
        <v>2240</v>
      </c>
      <c r="D233" s="13" t="str">
        <f t="shared" si="28"/>
        <v>8C0</v>
      </c>
      <c r="E233" s="56">
        <v>3</v>
      </c>
      <c r="F233" s="56">
        <v>16</v>
      </c>
      <c r="G233" s="3">
        <v>8</v>
      </c>
      <c r="H233" s="3"/>
      <c r="I233" s="3">
        <f t="shared" si="31"/>
        <v>16</v>
      </c>
      <c r="J233" s="42" t="s">
        <v>246</v>
      </c>
      <c r="K233" s="5"/>
      <c r="L233" s="85"/>
      <c r="M233" s="5"/>
      <c r="N233" s="5" t="s">
        <v>31</v>
      </c>
      <c r="O233" s="86"/>
    </row>
    <row r="234" spans="1:15" s="30" customFormat="1" ht="18.75">
      <c r="A234" s="138"/>
      <c r="B234" s="13">
        <f t="shared" si="29"/>
        <v>42249</v>
      </c>
      <c r="C234" s="13">
        <f t="shared" si="30"/>
        <v>2248</v>
      </c>
      <c r="D234" s="13" t="str">
        <f t="shared" si="28"/>
        <v>8C8</v>
      </c>
      <c r="E234" s="56">
        <v>3</v>
      </c>
      <c r="F234" s="56">
        <v>16</v>
      </c>
      <c r="G234" s="3">
        <v>8</v>
      </c>
      <c r="H234" s="3"/>
      <c r="I234" s="3">
        <f t="shared" si="31"/>
        <v>16</v>
      </c>
      <c r="J234" s="42" t="s">
        <v>247</v>
      </c>
      <c r="K234" s="5"/>
      <c r="L234" s="85"/>
      <c r="M234" s="5"/>
      <c r="N234" s="5" t="s">
        <v>31</v>
      </c>
      <c r="O234" s="86"/>
    </row>
    <row r="235" spans="1:15" s="30" customFormat="1" ht="18.75">
      <c r="A235" s="138"/>
      <c r="B235" s="13">
        <f t="shared" si="29"/>
        <v>42257</v>
      </c>
      <c r="C235" s="13">
        <f t="shared" si="30"/>
        <v>2256</v>
      </c>
      <c r="D235" s="13" t="str">
        <f t="shared" ref="D235:D246" si="32">DEC2HEX(C235)</f>
        <v>8D0</v>
      </c>
      <c r="E235" s="56">
        <v>3</v>
      </c>
      <c r="F235" s="56">
        <v>16</v>
      </c>
      <c r="G235" s="3">
        <v>8</v>
      </c>
      <c r="H235" s="3"/>
      <c r="I235" s="3">
        <f t="shared" si="31"/>
        <v>16</v>
      </c>
      <c r="J235" s="42" t="s">
        <v>248</v>
      </c>
      <c r="K235" s="5"/>
      <c r="L235" s="85"/>
      <c r="M235" s="5"/>
      <c r="N235" s="5" t="s">
        <v>31</v>
      </c>
      <c r="O235" s="86"/>
    </row>
    <row r="236" spans="1:15" s="30" customFormat="1" ht="18.75">
      <c r="A236" s="138"/>
      <c r="B236" s="13">
        <f t="shared" si="29"/>
        <v>42265</v>
      </c>
      <c r="C236" s="13">
        <f t="shared" si="30"/>
        <v>2264</v>
      </c>
      <c r="D236" s="13" t="str">
        <f t="shared" si="32"/>
        <v>8D8</v>
      </c>
      <c r="E236" s="56">
        <v>3</v>
      </c>
      <c r="F236" s="56">
        <v>16</v>
      </c>
      <c r="G236" s="3">
        <v>8</v>
      </c>
      <c r="H236" s="3"/>
      <c r="I236" s="3">
        <f t="shared" si="31"/>
        <v>16</v>
      </c>
      <c r="J236" s="42" t="s">
        <v>249</v>
      </c>
      <c r="K236" s="5"/>
      <c r="L236" s="85"/>
      <c r="M236" s="5"/>
      <c r="N236" s="5" t="s">
        <v>31</v>
      </c>
      <c r="O236" s="86"/>
    </row>
    <row r="237" spans="1:15" s="30" customFormat="1" ht="18.75">
      <c r="A237" s="138"/>
      <c r="B237" s="13">
        <f t="shared" si="29"/>
        <v>42273</v>
      </c>
      <c r="C237" s="13">
        <f t="shared" si="30"/>
        <v>2272</v>
      </c>
      <c r="D237" s="13" t="str">
        <f t="shared" si="32"/>
        <v>8E0</v>
      </c>
      <c r="E237" s="56">
        <v>3</v>
      </c>
      <c r="F237" s="56">
        <v>16</v>
      </c>
      <c r="G237" s="3">
        <v>8</v>
      </c>
      <c r="H237" s="3"/>
      <c r="I237" s="3">
        <f t="shared" si="31"/>
        <v>16</v>
      </c>
      <c r="J237" s="42" t="s">
        <v>250</v>
      </c>
      <c r="K237" s="5"/>
      <c r="L237" s="85"/>
      <c r="M237" s="5"/>
      <c r="N237" s="5" t="s">
        <v>31</v>
      </c>
      <c r="O237" s="86"/>
    </row>
    <row r="238" spans="1:15" s="30" customFormat="1" ht="18.75">
      <c r="A238" s="138"/>
      <c r="B238" s="13">
        <f t="shared" si="29"/>
        <v>42281</v>
      </c>
      <c r="C238" s="13">
        <f t="shared" si="30"/>
        <v>2280</v>
      </c>
      <c r="D238" s="13" t="str">
        <f t="shared" si="32"/>
        <v>8E8</v>
      </c>
      <c r="E238" s="56">
        <v>3</v>
      </c>
      <c r="F238" s="56">
        <v>16</v>
      </c>
      <c r="G238" s="3">
        <v>8</v>
      </c>
      <c r="H238" s="3"/>
      <c r="I238" s="3">
        <f t="shared" si="31"/>
        <v>16</v>
      </c>
      <c r="J238" s="42" t="s">
        <v>251</v>
      </c>
      <c r="K238" s="5"/>
      <c r="L238" s="85"/>
      <c r="M238" s="5"/>
      <c r="N238" s="5" t="s">
        <v>31</v>
      </c>
      <c r="O238" s="86"/>
    </row>
    <row r="239" spans="1:15" s="30" customFormat="1" ht="18.75">
      <c r="A239" s="138"/>
      <c r="B239" s="13">
        <f t="shared" si="29"/>
        <v>42289</v>
      </c>
      <c r="C239" s="13">
        <f t="shared" si="30"/>
        <v>2288</v>
      </c>
      <c r="D239" s="13" t="str">
        <f t="shared" si="32"/>
        <v>8F0</v>
      </c>
      <c r="E239" s="56">
        <v>3</v>
      </c>
      <c r="F239" s="56">
        <v>16</v>
      </c>
      <c r="G239" s="3">
        <v>8</v>
      </c>
      <c r="H239" s="3"/>
      <c r="I239" s="3">
        <f t="shared" si="31"/>
        <v>16</v>
      </c>
      <c r="J239" s="42" t="s">
        <v>252</v>
      </c>
      <c r="K239" s="5"/>
      <c r="L239" s="85"/>
      <c r="M239" s="5"/>
      <c r="N239" s="5" t="s">
        <v>31</v>
      </c>
      <c r="O239" s="86"/>
    </row>
    <row r="240" spans="1:15" s="30" customFormat="1" ht="18.75">
      <c r="A240" s="138"/>
      <c r="B240" s="13">
        <f t="shared" si="29"/>
        <v>42297</v>
      </c>
      <c r="C240" s="13">
        <f t="shared" si="30"/>
        <v>2296</v>
      </c>
      <c r="D240" s="13" t="str">
        <f t="shared" si="32"/>
        <v>8F8</v>
      </c>
      <c r="E240" s="56">
        <v>3</v>
      </c>
      <c r="F240" s="56">
        <v>16</v>
      </c>
      <c r="G240" s="3">
        <v>8</v>
      </c>
      <c r="H240" s="3"/>
      <c r="I240" s="3">
        <f t="shared" si="31"/>
        <v>16</v>
      </c>
      <c r="J240" s="42" t="s">
        <v>253</v>
      </c>
      <c r="K240" s="5"/>
      <c r="L240" s="85"/>
      <c r="M240" s="5"/>
      <c r="N240" s="5" t="s">
        <v>31</v>
      </c>
      <c r="O240" s="86"/>
    </row>
    <row r="241" spans="1:17" s="30" customFormat="1" ht="18.75">
      <c r="A241" s="138"/>
      <c r="B241" s="13">
        <f t="shared" si="29"/>
        <v>42305</v>
      </c>
      <c r="C241" s="13">
        <f t="shared" si="30"/>
        <v>2304</v>
      </c>
      <c r="D241" s="13" t="str">
        <f t="shared" si="32"/>
        <v>900</v>
      </c>
      <c r="E241" s="56">
        <v>3</v>
      </c>
      <c r="F241" s="56">
        <v>16</v>
      </c>
      <c r="G241" s="3">
        <v>8</v>
      </c>
      <c r="H241" s="3"/>
      <c r="I241" s="3">
        <f t="shared" si="31"/>
        <v>16</v>
      </c>
      <c r="J241" s="42" t="s">
        <v>254</v>
      </c>
      <c r="K241" s="5"/>
      <c r="L241" s="85"/>
      <c r="M241" s="5"/>
      <c r="N241" s="5" t="s">
        <v>31</v>
      </c>
      <c r="O241" s="86"/>
    </row>
    <row r="242" spans="1:17" s="30" customFormat="1" ht="19.5" thickBot="1">
      <c r="A242" s="140"/>
      <c r="B242" s="13">
        <f t="shared" si="29"/>
        <v>42313</v>
      </c>
      <c r="C242" s="13">
        <f t="shared" si="30"/>
        <v>2312</v>
      </c>
      <c r="D242" s="74" t="str">
        <f t="shared" si="32"/>
        <v>908</v>
      </c>
      <c r="E242" s="56">
        <v>3</v>
      </c>
      <c r="F242" s="56">
        <v>16</v>
      </c>
      <c r="G242" s="3">
        <v>8</v>
      </c>
      <c r="H242" s="3"/>
      <c r="I242" s="3">
        <f t="shared" si="31"/>
        <v>16</v>
      </c>
      <c r="J242" s="42" t="s">
        <v>255</v>
      </c>
      <c r="K242" s="5"/>
      <c r="L242" s="85"/>
      <c r="M242" s="5"/>
      <c r="N242" s="5" t="s">
        <v>31</v>
      </c>
      <c r="O242" s="86"/>
    </row>
    <row r="243" spans="1:17" ht="18.75" customHeight="1">
      <c r="A243" s="134" t="s">
        <v>256</v>
      </c>
      <c r="B243" s="50">
        <f>C243+40001</f>
        <v>40260</v>
      </c>
      <c r="C243" s="32">
        <v>259</v>
      </c>
      <c r="D243" s="13" t="str">
        <f t="shared" si="32"/>
        <v>103</v>
      </c>
      <c r="E243" s="32">
        <v>3</v>
      </c>
      <c r="F243" s="32">
        <v>16</v>
      </c>
      <c r="G243" s="6">
        <v>9</v>
      </c>
      <c r="H243" s="6">
        <v>6</v>
      </c>
      <c r="I243" s="6">
        <f t="shared" si="31"/>
        <v>18</v>
      </c>
      <c r="J243" s="68" t="s">
        <v>257</v>
      </c>
      <c r="K243" s="4"/>
      <c r="L243" s="6"/>
      <c r="M243" s="4" t="s">
        <v>258</v>
      </c>
      <c r="N243" s="4" t="s">
        <v>259</v>
      </c>
      <c r="O243" s="71" t="s">
        <v>260</v>
      </c>
      <c r="Q243" s="30"/>
    </row>
    <row r="244" spans="1:17" ht="18.75" customHeight="1">
      <c r="A244" s="135"/>
      <c r="B244" s="13">
        <f>B243+G243</f>
        <v>40269</v>
      </c>
      <c r="C244" s="13">
        <f>C243+G243</f>
        <v>268</v>
      </c>
      <c r="D244" s="13" t="str">
        <f t="shared" si="32"/>
        <v>10C</v>
      </c>
      <c r="E244" s="13">
        <v>3</v>
      </c>
      <c r="F244" s="56">
        <v>16</v>
      </c>
      <c r="G244" s="3">
        <v>2</v>
      </c>
      <c r="H244" s="3">
        <f t="shared" ref="H244:H245" si="33">H243+I243</f>
        <v>24</v>
      </c>
      <c r="I244" s="3">
        <f t="shared" si="31"/>
        <v>4</v>
      </c>
      <c r="J244" s="42" t="s">
        <v>261</v>
      </c>
      <c r="M244" s="5" t="s">
        <v>34</v>
      </c>
      <c r="N244" s="5" t="s">
        <v>31</v>
      </c>
      <c r="O244" s="73" t="s">
        <v>262</v>
      </c>
      <c r="Q244" s="30"/>
    </row>
    <row r="245" spans="1:17" ht="18.75" customHeight="1" thickBot="1">
      <c r="A245" s="136"/>
      <c r="B245" s="74">
        <f>B244+G244</f>
        <v>40271</v>
      </c>
      <c r="C245" s="13">
        <f>C244+G244</f>
        <v>270</v>
      </c>
      <c r="D245" s="74" t="str">
        <f t="shared" si="32"/>
        <v>10E</v>
      </c>
      <c r="E245" s="74">
        <v>3</v>
      </c>
      <c r="F245" s="56">
        <v>16</v>
      </c>
      <c r="G245" s="90">
        <v>2</v>
      </c>
      <c r="H245" s="90">
        <f t="shared" si="33"/>
        <v>28</v>
      </c>
      <c r="I245" s="90">
        <f t="shared" si="31"/>
        <v>4</v>
      </c>
      <c r="J245" s="91" t="s">
        <v>263</v>
      </c>
      <c r="K245" s="92"/>
      <c r="L245" s="90"/>
      <c r="M245" s="92" t="s">
        <v>34</v>
      </c>
      <c r="N245" s="92" t="s">
        <v>259</v>
      </c>
      <c r="O245" s="93" t="s">
        <v>264</v>
      </c>
      <c r="Q245" s="30"/>
    </row>
    <row r="246" spans="1:17" s="30" customFormat="1" ht="18.75">
      <c r="A246" s="138" t="s">
        <v>265</v>
      </c>
      <c r="B246" s="72">
        <f>C246+40001</f>
        <v>40401</v>
      </c>
      <c r="C246" s="50">
        <v>400</v>
      </c>
      <c r="D246" s="32" t="str">
        <f t="shared" si="32"/>
        <v>190</v>
      </c>
      <c r="E246" s="32">
        <v>3</v>
      </c>
      <c r="F246" s="32">
        <v>16</v>
      </c>
      <c r="G246" s="51">
        <v>40</v>
      </c>
      <c r="H246" s="51" t="e">
        <f>#REF!+#REF!</f>
        <v>#REF!</v>
      </c>
      <c r="I246" s="51">
        <f t="shared" si="31"/>
        <v>80</v>
      </c>
      <c r="J246" s="52" t="s">
        <v>266</v>
      </c>
      <c r="K246" s="53"/>
      <c r="L246" s="51"/>
      <c r="M246" s="53"/>
      <c r="N246" s="53" t="s">
        <v>31</v>
      </c>
      <c r="O246" s="54" t="s">
        <v>267</v>
      </c>
    </row>
    <row r="247" spans="1:17" s="30" customFormat="1" ht="18.75">
      <c r="A247" s="138"/>
      <c r="B247" s="55">
        <f t="shared" ref="B247:B285" si="34">B246+G246</f>
        <v>40441</v>
      </c>
      <c r="C247" s="56">
        <f t="shared" ref="C247:C285" si="35">C246+G246</f>
        <v>440</v>
      </c>
      <c r="D247" s="13" t="str">
        <f t="shared" ref="D247:D307" si="36">DEC2HEX(C247)</f>
        <v>1B8</v>
      </c>
      <c r="E247" s="13">
        <v>3</v>
      </c>
      <c r="F247" s="56">
        <v>16</v>
      </c>
      <c r="G247" s="26">
        <v>40</v>
      </c>
      <c r="H247" s="26" t="e">
        <f t="shared" ref="H247:H248" si="37">H246+I246</f>
        <v>#REF!</v>
      </c>
      <c r="I247" s="26">
        <f t="shared" si="31"/>
        <v>80</v>
      </c>
      <c r="J247" s="57" t="s">
        <v>268</v>
      </c>
      <c r="K247" s="28"/>
      <c r="L247" s="26"/>
      <c r="M247" s="28"/>
      <c r="N247" s="28" t="s">
        <v>31</v>
      </c>
      <c r="O247" s="60"/>
    </row>
    <row r="248" spans="1:17" s="30" customFormat="1" ht="18.75">
      <c r="A248" s="138"/>
      <c r="B248" s="56">
        <f t="shared" si="34"/>
        <v>40481</v>
      </c>
      <c r="C248" s="56">
        <f t="shared" si="35"/>
        <v>480</v>
      </c>
      <c r="D248" s="13" t="str">
        <f t="shared" si="36"/>
        <v>1E0</v>
      </c>
      <c r="E248" s="56">
        <v>3</v>
      </c>
      <c r="F248" s="56">
        <v>16</v>
      </c>
      <c r="G248" s="26">
        <v>40</v>
      </c>
      <c r="H248" s="26" t="e">
        <f t="shared" si="37"/>
        <v>#REF!</v>
      </c>
      <c r="I248" s="26">
        <f t="shared" si="31"/>
        <v>80</v>
      </c>
      <c r="J248" s="57" t="s">
        <v>269</v>
      </c>
      <c r="K248" s="28"/>
      <c r="L248" s="26"/>
      <c r="M248" s="28"/>
      <c r="N248" s="28" t="s">
        <v>31</v>
      </c>
      <c r="O248" s="60"/>
    </row>
    <row r="249" spans="1:17" s="30" customFormat="1" ht="18.75">
      <c r="A249" s="138"/>
      <c r="B249" s="56">
        <f t="shared" si="34"/>
        <v>40521</v>
      </c>
      <c r="C249" s="56">
        <f t="shared" si="35"/>
        <v>520</v>
      </c>
      <c r="D249" s="13" t="str">
        <f t="shared" si="36"/>
        <v>208</v>
      </c>
      <c r="E249" s="13">
        <v>3</v>
      </c>
      <c r="F249" s="56">
        <v>16</v>
      </c>
      <c r="G249" s="26">
        <v>40</v>
      </c>
      <c r="H249" s="26" t="e">
        <f>H246+I246</f>
        <v>#REF!</v>
      </c>
      <c r="I249" s="26">
        <f t="shared" si="31"/>
        <v>80</v>
      </c>
      <c r="J249" s="57" t="s">
        <v>270</v>
      </c>
      <c r="K249" s="28"/>
      <c r="L249" s="26"/>
      <c r="M249" s="28"/>
      <c r="N249" s="28" t="s">
        <v>31</v>
      </c>
      <c r="O249" s="60"/>
    </row>
    <row r="250" spans="1:17" s="30" customFormat="1" ht="18.75">
      <c r="A250" s="138"/>
      <c r="B250" s="56">
        <f t="shared" si="34"/>
        <v>40561</v>
      </c>
      <c r="C250" s="56">
        <f t="shared" si="35"/>
        <v>560</v>
      </c>
      <c r="D250" s="13" t="str">
        <f t="shared" si="36"/>
        <v>230</v>
      </c>
      <c r="E250" s="56">
        <v>3</v>
      </c>
      <c r="F250" s="56">
        <v>16</v>
      </c>
      <c r="G250" s="26">
        <v>40</v>
      </c>
      <c r="H250" s="26" t="e">
        <f t="shared" ref="H250" si="38">H249+I249</f>
        <v>#REF!</v>
      </c>
      <c r="I250" s="26">
        <f t="shared" si="31"/>
        <v>80</v>
      </c>
      <c r="J250" s="57" t="s">
        <v>271</v>
      </c>
      <c r="K250" s="28"/>
      <c r="L250" s="26"/>
      <c r="M250" s="28"/>
      <c r="N250" s="28" t="s">
        <v>31</v>
      </c>
      <c r="O250" s="60"/>
    </row>
    <row r="251" spans="1:17" s="30" customFormat="1" ht="18.75">
      <c r="A251" s="138"/>
      <c r="B251" s="56">
        <f t="shared" si="34"/>
        <v>40601</v>
      </c>
      <c r="C251" s="56">
        <f t="shared" si="35"/>
        <v>600</v>
      </c>
      <c r="D251" s="13" t="str">
        <f t="shared" si="36"/>
        <v>258</v>
      </c>
      <c r="E251" s="13">
        <v>3</v>
      </c>
      <c r="F251" s="56">
        <v>16</v>
      </c>
      <c r="G251" s="26">
        <v>40</v>
      </c>
      <c r="H251" s="26" t="e">
        <f>H246+I246</f>
        <v>#REF!</v>
      </c>
      <c r="I251" s="26">
        <f t="shared" si="31"/>
        <v>80</v>
      </c>
      <c r="J251" s="57" t="s">
        <v>272</v>
      </c>
      <c r="K251" s="28"/>
      <c r="L251" s="26"/>
      <c r="M251" s="28"/>
      <c r="N251" s="28" t="s">
        <v>31</v>
      </c>
      <c r="O251" s="60"/>
    </row>
    <row r="252" spans="1:17" s="30" customFormat="1" ht="18.75">
      <c r="A252" s="138"/>
      <c r="B252" s="56">
        <f t="shared" si="34"/>
        <v>40641</v>
      </c>
      <c r="C252" s="56">
        <f t="shared" si="35"/>
        <v>640</v>
      </c>
      <c r="D252" s="13" t="str">
        <f t="shared" si="36"/>
        <v>280</v>
      </c>
      <c r="E252" s="56">
        <v>3</v>
      </c>
      <c r="F252" s="56">
        <v>16</v>
      </c>
      <c r="G252" s="26">
        <v>40</v>
      </c>
      <c r="H252" s="26" t="e">
        <f t="shared" ref="H252" si="39">H251+I251</f>
        <v>#REF!</v>
      </c>
      <c r="I252" s="26">
        <f t="shared" si="31"/>
        <v>80</v>
      </c>
      <c r="J252" s="57" t="s">
        <v>273</v>
      </c>
      <c r="K252" s="28"/>
      <c r="L252" s="26"/>
      <c r="M252" s="28"/>
      <c r="N252" s="28" t="s">
        <v>31</v>
      </c>
      <c r="O252" s="60"/>
    </row>
    <row r="253" spans="1:17" s="30" customFormat="1" ht="18.75">
      <c r="A253" s="138"/>
      <c r="B253" s="56">
        <f t="shared" si="34"/>
        <v>40681</v>
      </c>
      <c r="C253" s="56">
        <f t="shared" si="35"/>
        <v>680</v>
      </c>
      <c r="D253" s="13" t="str">
        <f t="shared" si="36"/>
        <v>2A8</v>
      </c>
      <c r="E253" s="13">
        <v>3</v>
      </c>
      <c r="F253" s="56">
        <v>16</v>
      </c>
      <c r="G253" s="26">
        <v>40</v>
      </c>
      <c r="H253" s="26" t="e">
        <f>H246+I246</f>
        <v>#REF!</v>
      </c>
      <c r="I253" s="26">
        <f t="shared" si="31"/>
        <v>80</v>
      </c>
      <c r="J253" s="57" t="s">
        <v>274</v>
      </c>
      <c r="K253" s="28"/>
      <c r="L253" s="26"/>
      <c r="M253" s="28"/>
      <c r="N253" s="28" t="s">
        <v>31</v>
      </c>
      <c r="O253" s="60"/>
    </row>
    <row r="254" spans="1:17" s="30" customFormat="1" ht="18.75">
      <c r="A254" s="138"/>
      <c r="B254" s="56">
        <f t="shared" si="34"/>
        <v>40721</v>
      </c>
      <c r="C254" s="56">
        <f t="shared" si="35"/>
        <v>720</v>
      </c>
      <c r="D254" s="13" t="str">
        <f t="shared" si="36"/>
        <v>2D0</v>
      </c>
      <c r="E254" s="56">
        <v>3</v>
      </c>
      <c r="F254" s="56">
        <v>16</v>
      </c>
      <c r="G254" s="26">
        <v>40</v>
      </c>
      <c r="H254" s="26" t="e">
        <f t="shared" ref="H254" si="40">H253+I253</f>
        <v>#REF!</v>
      </c>
      <c r="I254" s="26">
        <f t="shared" si="31"/>
        <v>80</v>
      </c>
      <c r="J254" s="57" t="s">
        <v>275</v>
      </c>
      <c r="K254" s="28"/>
      <c r="L254" s="26"/>
      <c r="M254" s="28"/>
      <c r="N254" s="28" t="s">
        <v>31</v>
      </c>
      <c r="O254" s="60"/>
    </row>
    <row r="255" spans="1:17" s="30" customFormat="1" ht="18.75">
      <c r="A255" s="138"/>
      <c r="B255" s="56">
        <f t="shared" si="34"/>
        <v>40761</v>
      </c>
      <c r="C255" s="56">
        <f t="shared" si="35"/>
        <v>760</v>
      </c>
      <c r="D255" s="13" t="str">
        <f t="shared" si="36"/>
        <v>2F8</v>
      </c>
      <c r="E255" s="13">
        <v>3</v>
      </c>
      <c r="F255" s="56">
        <v>16</v>
      </c>
      <c r="G255" s="26">
        <v>40</v>
      </c>
      <c r="H255" s="26" t="e">
        <f>H246+I246</f>
        <v>#REF!</v>
      </c>
      <c r="I255" s="26">
        <f t="shared" si="31"/>
        <v>80</v>
      </c>
      <c r="J255" s="57" t="s">
        <v>276</v>
      </c>
      <c r="K255" s="28"/>
      <c r="L255" s="26"/>
      <c r="M255" s="28"/>
      <c r="N255" s="28" t="s">
        <v>31</v>
      </c>
      <c r="O255" s="60"/>
    </row>
    <row r="256" spans="1:17" s="30" customFormat="1" ht="18.75">
      <c r="A256" s="138"/>
      <c r="B256" s="56">
        <f t="shared" si="34"/>
        <v>40801</v>
      </c>
      <c r="C256" s="56">
        <f t="shared" si="35"/>
        <v>800</v>
      </c>
      <c r="D256" s="13" t="str">
        <f t="shared" si="36"/>
        <v>320</v>
      </c>
      <c r="E256" s="56">
        <v>3</v>
      </c>
      <c r="F256" s="56">
        <v>16</v>
      </c>
      <c r="G256" s="26">
        <v>40</v>
      </c>
      <c r="H256" s="26" t="e">
        <f t="shared" ref="H256" si="41">H255+I255</f>
        <v>#REF!</v>
      </c>
      <c r="I256" s="26">
        <f t="shared" si="31"/>
        <v>80</v>
      </c>
      <c r="J256" s="57" t="s">
        <v>277</v>
      </c>
      <c r="K256" s="28"/>
      <c r="L256" s="26"/>
      <c r="M256" s="28"/>
      <c r="N256" s="28" t="s">
        <v>31</v>
      </c>
      <c r="O256" s="60"/>
    </row>
    <row r="257" spans="1:15" s="30" customFormat="1" ht="18.75">
      <c r="A257" s="138"/>
      <c r="B257" s="56">
        <f t="shared" si="34"/>
        <v>40841</v>
      </c>
      <c r="C257" s="56">
        <f t="shared" si="35"/>
        <v>840</v>
      </c>
      <c r="D257" s="13" t="str">
        <f t="shared" si="36"/>
        <v>348</v>
      </c>
      <c r="E257" s="13">
        <v>3</v>
      </c>
      <c r="F257" s="56">
        <v>16</v>
      </c>
      <c r="G257" s="26">
        <v>40</v>
      </c>
      <c r="H257" s="26" t="e">
        <f t="shared" ref="H257:H272" si="42">H256+I256</f>
        <v>#REF!</v>
      </c>
      <c r="I257" s="26">
        <f t="shared" si="31"/>
        <v>80</v>
      </c>
      <c r="J257" s="57" t="s">
        <v>278</v>
      </c>
      <c r="K257" s="28"/>
      <c r="L257" s="26"/>
      <c r="M257" s="28"/>
      <c r="N257" s="28" t="s">
        <v>31</v>
      </c>
      <c r="O257" s="60"/>
    </row>
    <row r="258" spans="1:15" s="30" customFormat="1" ht="18.75">
      <c r="A258" s="138"/>
      <c r="B258" s="56">
        <f t="shared" si="34"/>
        <v>40881</v>
      </c>
      <c r="C258" s="56">
        <f t="shared" si="35"/>
        <v>880</v>
      </c>
      <c r="D258" s="13" t="str">
        <f t="shared" si="36"/>
        <v>370</v>
      </c>
      <c r="E258" s="56">
        <v>3</v>
      </c>
      <c r="F258" s="56">
        <v>16</v>
      </c>
      <c r="G258" s="26">
        <v>40</v>
      </c>
      <c r="H258" s="26" t="e">
        <f t="shared" si="42"/>
        <v>#REF!</v>
      </c>
      <c r="I258" s="26">
        <f t="shared" si="31"/>
        <v>80</v>
      </c>
      <c r="J258" s="57" t="s">
        <v>279</v>
      </c>
      <c r="K258" s="28"/>
      <c r="L258" s="26"/>
      <c r="M258" s="28"/>
      <c r="N258" s="28" t="s">
        <v>31</v>
      </c>
      <c r="O258" s="60"/>
    </row>
    <row r="259" spans="1:15" s="30" customFormat="1" ht="18.75">
      <c r="A259" s="138"/>
      <c r="B259" s="56">
        <f t="shared" si="34"/>
        <v>40921</v>
      </c>
      <c r="C259" s="56">
        <f t="shared" si="35"/>
        <v>920</v>
      </c>
      <c r="D259" s="13" t="str">
        <f t="shared" si="36"/>
        <v>398</v>
      </c>
      <c r="E259" s="13">
        <v>3</v>
      </c>
      <c r="F259" s="56">
        <v>16</v>
      </c>
      <c r="G259" s="26">
        <v>40</v>
      </c>
      <c r="H259" s="26" t="e">
        <f t="shared" si="42"/>
        <v>#REF!</v>
      </c>
      <c r="I259" s="26">
        <f t="shared" si="31"/>
        <v>80</v>
      </c>
      <c r="J259" s="57" t="s">
        <v>280</v>
      </c>
      <c r="K259" s="28"/>
      <c r="L259" s="26"/>
      <c r="M259" s="28"/>
      <c r="N259" s="28" t="s">
        <v>31</v>
      </c>
      <c r="O259" s="60"/>
    </row>
    <row r="260" spans="1:15" s="30" customFormat="1" ht="18.75">
      <c r="A260" s="138"/>
      <c r="B260" s="56">
        <f t="shared" si="34"/>
        <v>40961</v>
      </c>
      <c r="C260" s="56">
        <f t="shared" si="35"/>
        <v>960</v>
      </c>
      <c r="D260" s="13" t="str">
        <f t="shared" si="36"/>
        <v>3C0</v>
      </c>
      <c r="E260" s="56">
        <v>3</v>
      </c>
      <c r="F260" s="56">
        <v>16</v>
      </c>
      <c r="G260" s="26">
        <v>40</v>
      </c>
      <c r="H260" s="26" t="e">
        <f t="shared" si="42"/>
        <v>#REF!</v>
      </c>
      <c r="I260" s="26">
        <f t="shared" si="31"/>
        <v>80</v>
      </c>
      <c r="J260" s="57" t="s">
        <v>281</v>
      </c>
      <c r="K260" s="28"/>
      <c r="L260" s="26"/>
      <c r="M260" s="28"/>
      <c r="N260" s="28" t="s">
        <v>31</v>
      </c>
      <c r="O260" s="60"/>
    </row>
    <row r="261" spans="1:15" s="30" customFormat="1" ht="18.75">
      <c r="A261" s="138"/>
      <c r="B261" s="56">
        <f t="shared" si="34"/>
        <v>41001</v>
      </c>
      <c r="C261" s="56">
        <f t="shared" si="35"/>
        <v>1000</v>
      </c>
      <c r="D261" s="13" t="str">
        <f t="shared" si="36"/>
        <v>3E8</v>
      </c>
      <c r="E261" s="13">
        <v>3</v>
      </c>
      <c r="F261" s="56">
        <v>16</v>
      </c>
      <c r="G261" s="26">
        <v>40</v>
      </c>
      <c r="H261" s="26" t="e">
        <f t="shared" si="42"/>
        <v>#REF!</v>
      </c>
      <c r="I261" s="26">
        <f t="shared" si="31"/>
        <v>80</v>
      </c>
      <c r="J261" s="57" t="s">
        <v>282</v>
      </c>
      <c r="K261" s="28"/>
      <c r="L261" s="26"/>
      <c r="M261" s="28"/>
      <c r="N261" s="28" t="s">
        <v>31</v>
      </c>
      <c r="O261" s="60"/>
    </row>
    <row r="262" spans="1:15" s="30" customFormat="1" ht="18.75">
      <c r="A262" s="138"/>
      <c r="B262" s="56">
        <f t="shared" si="34"/>
        <v>41041</v>
      </c>
      <c r="C262" s="56">
        <f t="shared" si="35"/>
        <v>1040</v>
      </c>
      <c r="D262" s="13" t="str">
        <f t="shared" si="36"/>
        <v>410</v>
      </c>
      <c r="E262" s="56">
        <v>3</v>
      </c>
      <c r="F262" s="56">
        <v>16</v>
      </c>
      <c r="G262" s="26">
        <v>40</v>
      </c>
      <c r="H262" s="26" t="e">
        <f t="shared" si="42"/>
        <v>#REF!</v>
      </c>
      <c r="I262" s="26">
        <f t="shared" si="31"/>
        <v>80</v>
      </c>
      <c r="J262" s="57" t="s">
        <v>283</v>
      </c>
      <c r="K262" s="28"/>
      <c r="L262" s="26"/>
      <c r="M262" s="28"/>
      <c r="N262" s="28" t="s">
        <v>31</v>
      </c>
      <c r="O262" s="60"/>
    </row>
    <row r="263" spans="1:15" s="30" customFormat="1" ht="18.75">
      <c r="A263" s="138"/>
      <c r="B263" s="56">
        <f t="shared" si="34"/>
        <v>41081</v>
      </c>
      <c r="C263" s="56">
        <f t="shared" si="35"/>
        <v>1080</v>
      </c>
      <c r="D263" s="13" t="str">
        <f t="shared" si="36"/>
        <v>438</v>
      </c>
      <c r="E263" s="13">
        <v>3</v>
      </c>
      <c r="F263" s="56">
        <v>16</v>
      </c>
      <c r="G263" s="26">
        <v>40</v>
      </c>
      <c r="H263" s="26" t="e">
        <f t="shared" si="42"/>
        <v>#REF!</v>
      </c>
      <c r="I263" s="26">
        <f t="shared" si="31"/>
        <v>80</v>
      </c>
      <c r="J263" s="57" t="s">
        <v>284</v>
      </c>
      <c r="K263" s="28"/>
      <c r="L263" s="26"/>
      <c r="M263" s="28"/>
      <c r="N263" s="28" t="s">
        <v>31</v>
      </c>
      <c r="O263" s="60"/>
    </row>
    <row r="264" spans="1:15" s="30" customFormat="1" ht="18.75">
      <c r="A264" s="138"/>
      <c r="B264" s="56">
        <f t="shared" si="34"/>
        <v>41121</v>
      </c>
      <c r="C264" s="56">
        <f t="shared" si="35"/>
        <v>1120</v>
      </c>
      <c r="D264" s="13" t="str">
        <f t="shared" si="36"/>
        <v>460</v>
      </c>
      <c r="E264" s="56">
        <v>3</v>
      </c>
      <c r="F264" s="56">
        <v>16</v>
      </c>
      <c r="G264" s="26">
        <v>40</v>
      </c>
      <c r="H264" s="26" t="e">
        <f t="shared" si="42"/>
        <v>#REF!</v>
      </c>
      <c r="I264" s="26">
        <f t="shared" si="31"/>
        <v>80</v>
      </c>
      <c r="J264" s="57" t="s">
        <v>285</v>
      </c>
      <c r="K264" s="28"/>
      <c r="L264" s="26"/>
      <c r="M264" s="28"/>
      <c r="N264" s="28" t="s">
        <v>31</v>
      </c>
      <c r="O264" s="60"/>
    </row>
    <row r="265" spans="1:15" s="30" customFormat="1" ht="18.75">
      <c r="A265" s="138"/>
      <c r="B265" s="56">
        <f t="shared" si="34"/>
        <v>41161</v>
      </c>
      <c r="C265" s="56">
        <f t="shared" si="35"/>
        <v>1160</v>
      </c>
      <c r="D265" s="13" t="str">
        <f t="shared" si="36"/>
        <v>488</v>
      </c>
      <c r="E265" s="13">
        <v>3</v>
      </c>
      <c r="F265" s="56">
        <v>16</v>
      </c>
      <c r="G265" s="26">
        <v>40</v>
      </c>
      <c r="H265" s="26" t="e">
        <f t="shared" si="42"/>
        <v>#REF!</v>
      </c>
      <c r="I265" s="26">
        <f t="shared" si="31"/>
        <v>80</v>
      </c>
      <c r="J265" s="57" t="s">
        <v>286</v>
      </c>
      <c r="K265" s="28"/>
      <c r="L265" s="26"/>
      <c r="M265" s="28"/>
      <c r="N265" s="28" t="s">
        <v>31</v>
      </c>
      <c r="O265" s="60"/>
    </row>
    <row r="266" spans="1:15" s="30" customFormat="1" ht="18.75">
      <c r="A266" s="138"/>
      <c r="B266" s="56">
        <f t="shared" si="34"/>
        <v>41201</v>
      </c>
      <c r="C266" s="56">
        <f t="shared" si="35"/>
        <v>1200</v>
      </c>
      <c r="D266" s="13" t="str">
        <f t="shared" si="36"/>
        <v>4B0</v>
      </c>
      <c r="E266" s="56">
        <v>3</v>
      </c>
      <c r="F266" s="56">
        <v>16</v>
      </c>
      <c r="G266" s="26">
        <v>40</v>
      </c>
      <c r="H266" s="26" t="e">
        <f t="shared" si="42"/>
        <v>#REF!</v>
      </c>
      <c r="I266" s="26">
        <f t="shared" si="31"/>
        <v>80</v>
      </c>
      <c r="J266" s="57" t="s">
        <v>287</v>
      </c>
      <c r="K266" s="28"/>
      <c r="L266" s="26"/>
      <c r="M266" s="28"/>
      <c r="N266" s="28" t="s">
        <v>31</v>
      </c>
      <c r="O266" s="60"/>
    </row>
    <row r="267" spans="1:15" s="30" customFormat="1" ht="18.75">
      <c r="A267" s="138"/>
      <c r="B267" s="56">
        <f t="shared" si="34"/>
        <v>41241</v>
      </c>
      <c r="C267" s="56">
        <f t="shared" si="35"/>
        <v>1240</v>
      </c>
      <c r="D267" s="13" t="str">
        <f t="shared" si="36"/>
        <v>4D8</v>
      </c>
      <c r="E267" s="13">
        <v>3</v>
      </c>
      <c r="F267" s="56">
        <v>16</v>
      </c>
      <c r="G267" s="26">
        <v>40</v>
      </c>
      <c r="H267" s="26" t="e">
        <f t="shared" si="42"/>
        <v>#REF!</v>
      </c>
      <c r="I267" s="26">
        <f t="shared" si="31"/>
        <v>80</v>
      </c>
      <c r="J267" s="57" t="s">
        <v>288</v>
      </c>
      <c r="K267" s="28"/>
      <c r="L267" s="26"/>
      <c r="M267" s="28"/>
      <c r="N267" s="28" t="s">
        <v>31</v>
      </c>
      <c r="O267" s="60"/>
    </row>
    <row r="268" spans="1:15" s="30" customFormat="1" ht="18.75">
      <c r="A268" s="138"/>
      <c r="B268" s="56">
        <f t="shared" si="34"/>
        <v>41281</v>
      </c>
      <c r="C268" s="56">
        <f t="shared" si="35"/>
        <v>1280</v>
      </c>
      <c r="D268" s="13" t="str">
        <f t="shared" si="36"/>
        <v>500</v>
      </c>
      <c r="E268" s="56">
        <v>3</v>
      </c>
      <c r="F268" s="56">
        <v>16</v>
      </c>
      <c r="G268" s="26">
        <v>40</v>
      </c>
      <c r="H268" s="26" t="e">
        <f t="shared" si="42"/>
        <v>#REF!</v>
      </c>
      <c r="I268" s="26">
        <f t="shared" si="31"/>
        <v>80</v>
      </c>
      <c r="J268" s="57" t="s">
        <v>289</v>
      </c>
      <c r="K268" s="28"/>
      <c r="L268" s="26"/>
      <c r="M268" s="28"/>
      <c r="N268" s="28" t="s">
        <v>31</v>
      </c>
      <c r="O268" s="60"/>
    </row>
    <row r="269" spans="1:15" s="30" customFormat="1" ht="18.75">
      <c r="A269" s="138"/>
      <c r="B269" s="56">
        <f t="shared" si="34"/>
        <v>41321</v>
      </c>
      <c r="C269" s="56">
        <f t="shared" si="35"/>
        <v>1320</v>
      </c>
      <c r="D269" s="13" t="str">
        <f t="shared" si="36"/>
        <v>528</v>
      </c>
      <c r="E269" s="13">
        <v>3</v>
      </c>
      <c r="F269" s="56">
        <v>16</v>
      </c>
      <c r="G269" s="26">
        <v>40</v>
      </c>
      <c r="H269" s="26" t="e">
        <f t="shared" si="42"/>
        <v>#REF!</v>
      </c>
      <c r="I269" s="26">
        <f t="shared" si="31"/>
        <v>80</v>
      </c>
      <c r="J269" s="57" t="s">
        <v>290</v>
      </c>
      <c r="K269" s="28"/>
      <c r="L269" s="26"/>
      <c r="M269" s="28"/>
      <c r="N269" s="28" t="s">
        <v>31</v>
      </c>
      <c r="O269" s="60"/>
    </row>
    <row r="270" spans="1:15" s="30" customFormat="1" ht="18.75">
      <c r="A270" s="138"/>
      <c r="B270" s="56">
        <f t="shared" si="34"/>
        <v>41361</v>
      </c>
      <c r="C270" s="56">
        <f t="shared" si="35"/>
        <v>1360</v>
      </c>
      <c r="D270" s="13" t="str">
        <f t="shared" si="36"/>
        <v>550</v>
      </c>
      <c r="E270" s="56">
        <v>3</v>
      </c>
      <c r="F270" s="56">
        <v>16</v>
      </c>
      <c r="G270" s="26">
        <v>40</v>
      </c>
      <c r="H270" s="26" t="e">
        <f t="shared" si="42"/>
        <v>#REF!</v>
      </c>
      <c r="I270" s="26">
        <f t="shared" ref="I270:I307" si="43">G270*2</f>
        <v>80</v>
      </c>
      <c r="J270" s="57" t="s">
        <v>291</v>
      </c>
      <c r="K270" s="28"/>
      <c r="L270" s="26"/>
      <c r="M270" s="28"/>
      <c r="N270" s="28" t="s">
        <v>31</v>
      </c>
      <c r="O270" s="60"/>
    </row>
    <row r="271" spans="1:15" s="30" customFormat="1" ht="18.75">
      <c r="A271" s="138"/>
      <c r="B271" s="56">
        <f t="shared" si="34"/>
        <v>41401</v>
      </c>
      <c r="C271" s="56">
        <f t="shared" si="35"/>
        <v>1400</v>
      </c>
      <c r="D271" s="13" t="str">
        <f t="shared" si="36"/>
        <v>578</v>
      </c>
      <c r="E271" s="13">
        <v>3</v>
      </c>
      <c r="F271" s="56">
        <v>16</v>
      </c>
      <c r="G271" s="26">
        <v>40</v>
      </c>
      <c r="H271" s="26" t="e">
        <f t="shared" si="42"/>
        <v>#REF!</v>
      </c>
      <c r="I271" s="26">
        <f t="shared" si="43"/>
        <v>80</v>
      </c>
      <c r="J271" s="57" t="s">
        <v>292</v>
      </c>
      <c r="K271" s="28"/>
      <c r="L271" s="26"/>
      <c r="M271" s="28"/>
      <c r="N271" s="28" t="s">
        <v>31</v>
      </c>
      <c r="O271" s="60"/>
    </row>
    <row r="272" spans="1:15" s="30" customFormat="1" ht="18.75">
      <c r="A272" s="138"/>
      <c r="B272" s="56">
        <f t="shared" si="34"/>
        <v>41441</v>
      </c>
      <c r="C272" s="56">
        <f t="shared" si="35"/>
        <v>1440</v>
      </c>
      <c r="D272" s="13" t="str">
        <f t="shared" si="36"/>
        <v>5A0</v>
      </c>
      <c r="E272" s="56">
        <v>3</v>
      </c>
      <c r="F272" s="56">
        <v>16</v>
      </c>
      <c r="G272" s="26">
        <v>40</v>
      </c>
      <c r="H272" s="26" t="e">
        <f t="shared" si="42"/>
        <v>#REF!</v>
      </c>
      <c r="I272" s="26">
        <f t="shared" si="43"/>
        <v>80</v>
      </c>
      <c r="J272" s="57" t="s">
        <v>293</v>
      </c>
      <c r="K272" s="28"/>
      <c r="L272" s="26"/>
      <c r="M272" s="28"/>
      <c r="N272" s="28" t="s">
        <v>31</v>
      </c>
      <c r="O272" s="60"/>
    </row>
    <row r="273" spans="1:15" s="30" customFormat="1" ht="18.75">
      <c r="A273" s="138"/>
      <c r="B273" s="56">
        <f t="shared" si="34"/>
        <v>41481</v>
      </c>
      <c r="C273" s="56">
        <f t="shared" si="35"/>
        <v>1480</v>
      </c>
      <c r="D273" s="13" t="str">
        <f t="shared" si="36"/>
        <v>5C8</v>
      </c>
      <c r="E273" s="13">
        <v>3</v>
      </c>
      <c r="F273" s="56">
        <v>16</v>
      </c>
      <c r="G273" s="26">
        <v>40</v>
      </c>
      <c r="H273" s="26" t="e">
        <f>H246+I246</f>
        <v>#REF!</v>
      </c>
      <c r="I273" s="26">
        <f t="shared" si="43"/>
        <v>80</v>
      </c>
      <c r="J273" s="57" t="s">
        <v>294</v>
      </c>
      <c r="K273" s="28"/>
      <c r="L273" s="26"/>
      <c r="M273" s="28"/>
      <c r="N273" s="28" t="s">
        <v>31</v>
      </c>
      <c r="O273" s="60"/>
    </row>
    <row r="274" spans="1:15" s="30" customFormat="1" ht="18.75">
      <c r="A274" s="138"/>
      <c r="B274" s="56">
        <f t="shared" si="34"/>
        <v>41521</v>
      </c>
      <c r="C274" s="56">
        <f t="shared" si="35"/>
        <v>1520</v>
      </c>
      <c r="D274" s="13" t="str">
        <f t="shared" si="36"/>
        <v>5F0</v>
      </c>
      <c r="E274" s="56">
        <v>3</v>
      </c>
      <c r="F274" s="56">
        <v>16</v>
      </c>
      <c r="G274" s="26">
        <v>40</v>
      </c>
      <c r="H274" s="26" t="e">
        <f t="shared" ref="H274" si="44">H273+I273</f>
        <v>#REF!</v>
      </c>
      <c r="I274" s="26">
        <f t="shared" si="43"/>
        <v>80</v>
      </c>
      <c r="J274" s="57" t="s">
        <v>295</v>
      </c>
      <c r="K274" s="28"/>
      <c r="L274" s="26"/>
      <c r="M274" s="28"/>
      <c r="N274" s="28" t="s">
        <v>31</v>
      </c>
      <c r="O274" s="60"/>
    </row>
    <row r="275" spans="1:15" s="30" customFormat="1" ht="18.75">
      <c r="A275" s="138"/>
      <c r="B275" s="56">
        <f t="shared" si="34"/>
        <v>41561</v>
      </c>
      <c r="C275" s="56">
        <f t="shared" si="35"/>
        <v>1560</v>
      </c>
      <c r="D275" s="13" t="str">
        <f t="shared" si="36"/>
        <v>618</v>
      </c>
      <c r="E275" s="13">
        <v>3</v>
      </c>
      <c r="F275" s="56">
        <v>16</v>
      </c>
      <c r="G275" s="26">
        <v>40</v>
      </c>
      <c r="H275" s="26" t="e">
        <f>H246+I246</f>
        <v>#REF!</v>
      </c>
      <c r="I275" s="26">
        <f t="shared" si="43"/>
        <v>80</v>
      </c>
      <c r="J275" s="57" t="s">
        <v>296</v>
      </c>
      <c r="K275" s="28"/>
      <c r="L275" s="26"/>
      <c r="M275" s="28"/>
      <c r="N275" s="28" t="s">
        <v>31</v>
      </c>
      <c r="O275" s="60"/>
    </row>
    <row r="276" spans="1:15" s="30" customFormat="1" ht="18.75">
      <c r="A276" s="138"/>
      <c r="B276" s="56">
        <f t="shared" si="34"/>
        <v>41601</v>
      </c>
      <c r="C276" s="56">
        <f t="shared" si="35"/>
        <v>1600</v>
      </c>
      <c r="D276" s="13" t="str">
        <f t="shared" si="36"/>
        <v>640</v>
      </c>
      <c r="E276" s="56">
        <v>3</v>
      </c>
      <c r="F276" s="56">
        <v>16</v>
      </c>
      <c r="G276" s="26">
        <v>40</v>
      </c>
      <c r="H276" s="26" t="e">
        <f t="shared" ref="H276" si="45">H275+I275</f>
        <v>#REF!</v>
      </c>
      <c r="I276" s="26">
        <f t="shared" si="43"/>
        <v>80</v>
      </c>
      <c r="J276" s="57" t="s">
        <v>297</v>
      </c>
      <c r="K276" s="28"/>
      <c r="L276" s="26"/>
      <c r="M276" s="28"/>
      <c r="N276" s="28" t="s">
        <v>31</v>
      </c>
      <c r="O276" s="60"/>
    </row>
    <row r="277" spans="1:15" s="30" customFormat="1" ht="18.75">
      <c r="A277" s="138"/>
      <c r="B277" s="56">
        <f t="shared" si="34"/>
        <v>41641</v>
      </c>
      <c r="C277" s="56">
        <f t="shared" si="35"/>
        <v>1640</v>
      </c>
      <c r="D277" s="13" t="str">
        <f t="shared" si="36"/>
        <v>668</v>
      </c>
      <c r="E277" s="13">
        <v>3</v>
      </c>
      <c r="F277" s="56">
        <v>16</v>
      </c>
      <c r="G277" s="26">
        <v>40</v>
      </c>
      <c r="H277" s="26" t="e">
        <f>H246+I246</f>
        <v>#REF!</v>
      </c>
      <c r="I277" s="26">
        <f t="shared" si="43"/>
        <v>80</v>
      </c>
      <c r="J277" s="57" t="s">
        <v>298</v>
      </c>
      <c r="K277" s="28"/>
      <c r="L277" s="26"/>
      <c r="M277" s="28"/>
      <c r="N277" s="28" t="s">
        <v>31</v>
      </c>
      <c r="O277" s="60"/>
    </row>
    <row r="278" spans="1:15" s="30" customFormat="1" ht="18.75">
      <c r="A278" s="138"/>
      <c r="B278" s="56">
        <f t="shared" si="34"/>
        <v>41681</v>
      </c>
      <c r="C278" s="56">
        <f t="shared" si="35"/>
        <v>1680</v>
      </c>
      <c r="D278" s="13" t="str">
        <f t="shared" si="36"/>
        <v>690</v>
      </c>
      <c r="E278" s="56">
        <v>3</v>
      </c>
      <c r="F278" s="56">
        <v>16</v>
      </c>
      <c r="G278" s="26">
        <v>40</v>
      </c>
      <c r="H278" s="26" t="e">
        <f t="shared" ref="H278" si="46">H277+I277</f>
        <v>#REF!</v>
      </c>
      <c r="I278" s="26">
        <f t="shared" si="43"/>
        <v>80</v>
      </c>
      <c r="J278" s="57" t="s">
        <v>299</v>
      </c>
      <c r="K278" s="28"/>
      <c r="L278" s="26"/>
      <c r="M278" s="28"/>
      <c r="N278" s="28" t="s">
        <v>31</v>
      </c>
      <c r="O278" s="60"/>
    </row>
    <row r="279" spans="1:15" s="30" customFormat="1" ht="18.75">
      <c r="A279" s="138"/>
      <c r="B279" s="56">
        <f t="shared" si="34"/>
        <v>41721</v>
      </c>
      <c r="C279" s="56">
        <f t="shared" si="35"/>
        <v>1720</v>
      </c>
      <c r="D279" s="13" t="str">
        <f t="shared" si="36"/>
        <v>6B8</v>
      </c>
      <c r="E279" s="13">
        <v>3</v>
      </c>
      <c r="F279" s="56">
        <v>16</v>
      </c>
      <c r="G279" s="26">
        <v>40</v>
      </c>
      <c r="H279" s="26" t="e">
        <f>H246+I246</f>
        <v>#REF!</v>
      </c>
      <c r="I279" s="26">
        <f t="shared" si="43"/>
        <v>80</v>
      </c>
      <c r="J279" s="57" t="s">
        <v>300</v>
      </c>
      <c r="K279" s="28"/>
      <c r="L279" s="26"/>
      <c r="M279" s="28"/>
      <c r="N279" s="28" t="s">
        <v>31</v>
      </c>
      <c r="O279" s="60"/>
    </row>
    <row r="280" spans="1:15" s="30" customFormat="1" ht="18.75">
      <c r="A280" s="138"/>
      <c r="B280" s="56">
        <f t="shared" si="34"/>
        <v>41761</v>
      </c>
      <c r="C280" s="56">
        <f t="shared" si="35"/>
        <v>1760</v>
      </c>
      <c r="D280" s="13" t="str">
        <f t="shared" si="36"/>
        <v>6E0</v>
      </c>
      <c r="E280" s="56">
        <v>3</v>
      </c>
      <c r="F280" s="56">
        <v>16</v>
      </c>
      <c r="G280" s="26">
        <v>40</v>
      </c>
      <c r="H280" s="26" t="e">
        <f t="shared" ref="H280" si="47">H279+I279</f>
        <v>#REF!</v>
      </c>
      <c r="I280" s="26">
        <f t="shared" si="43"/>
        <v>80</v>
      </c>
      <c r="J280" s="57" t="s">
        <v>301</v>
      </c>
      <c r="K280" s="28"/>
      <c r="L280" s="26"/>
      <c r="M280" s="28"/>
      <c r="N280" s="28" t="s">
        <v>31</v>
      </c>
      <c r="O280" s="60"/>
    </row>
    <row r="281" spans="1:15" s="30" customFormat="1" ht="18.75">
      <c r="A281" s="138"/>
      <c r="B281" s="56">
        <f t="shared" si="34"/>
        <v>41801</v>
      </c>
      <c r="C281" s="56">
        <f t="shared" si="35"/>
        <v>1800</v>
      </c>
      <c r="D281" s="13" t="str">
        <f t="shared" si="36"/>
        <v>708</v>
      </c>
      <c r="E281" s="13">
        <v>3</v>
      </c>
      <c r="F281" s="56">
        <v>16</v>
      </c>
      <c r="G281" s="26">
        <v>40</v>
      </c>
      <c r="H281" s="26" t="e">
        <f>H246+I246</f>
        <v>#REF!</v>
      </c>
      <c r="I281" s="26">
        <f t="shared" si="43"/>
        <v>80</v>
      </c>
      <c r="J281" s="57" t="s">
        <v>302</v>
      </c>
      <c r="K281" s="28"/>
      <c r="L281" s="26"/>
      <c r="M281" s="28"/>
      <c r="N281" s="28" t="s">
        <v>31</v>
      </c>
      <c r="O281" s="60"/>
    </row>
    <row r="282" spans="1:15" s="30" customFormat="1" ht="18.75">
      <c r="A282" s="138"/>
      <c r="B282" s="56">
        <f t="shared" si="34"/>
        <v>41841</v>
      </c>
      <c r="C282" s="56">
        <f t="shared" si="35"/>
        <v>1840</v>
      </c>
      <c r="D282" s="13" t="str">
        <f t="shared" si="36"/>
        <v>730</v>
      </c>
      <c r="E282" s="56">
        <v>3</v>
      </c>
      <c r="F282" s="56">
        <v>16</v>
      </c>
      <c r="G282" s="26">
        <v>40</v>
      </c>
      <c r="H282" s="26" t="e">
        <f t="shared" ref="H282" si="48">H281+I281</f>
        <v>#REF!</v>
      </c>
      <c r="I282" s="26">
        <f t="shared" si="43"/>
        <v>80</v>
      </c>
      <c r="J282" s="57" t="s">
        <v>303</v>
      </c>
      <c r="K282" s="28"/>
      <c r="L282" s="26"/>
      <c r="M282" s="28"/>
      <c r="N282" s="28" t="s">
        <v>31</v>
      </c>
      <c r="O282" s="60"/>
    </row>
    <row r="283" spans="1:15" s="30" customFormat="1" ht="18.75">
      <c r="A283" s="138"/>
      <c r="B283" s="56">
        <f t="shared" si="34"/>
        <v>41881</v>
      </c>
      <c r="C283" s="56">
        <f t="shared" si="35"/>
        <v>1880</v>
      </c>
      <c r="D283" s="13" t="str">
        <f t="shared" si="36"/>
        <v>758</v>
      </c>
      <c r="E283" s="13">
        <v>3</v>
      </c>
      <c r="F283" s="56">
        <v>16</v>
      </c>
      <c r="G283" s="26">
        <v>40</v>
      </c>
      <c r="H283" s="26" t="e">
        <f>H246+I246</f>
        <v>#REF!</v>
      </c>
      <c r="I283" s="26">
        <f t="shared" si="43"/>
        <v>80</v>
      </c>
      <c r="J283" s="57" t="s">
        <v>304</v>
      </c>
      <c r="K283" s="28"/>
      <c r="L283" s="26"/>
      <c r="M283" s="28"/>
      <c r="N283" s="28" t="s">
        <v>31</v>
      </c>
      <c r="O283" s="60"/>
    </row>
    <row r="284" spans="1:15" s="30" customFormat="1" ht="18.75">
      <c r="A284" s="138"/>
      <c r="B284" s="56">
        <f t="shared" si="34"/>
        <v>41921</v>
      </c>
      <c r="C284" s="56">
        <f t="shared" si="35"/>
        <v>1920</v>
      </c>
      <c r="D284" s="13" t="str">
        <f t="shared" si="36"/>
        <v>780</v>
      </c>
      <c r="E284" s="56">
        <v>3</v>
      </c>
      <c r="F284" s="56">
        <v>16</v>
      </c>
      <c r="G284" s="26">
        <v>40</v>
      </c>
      <c r="H284" s="26" t="e">
        <f t="shared" ref="H284" si="49">H283+I283</f>
        <v>#REF!</v>
      </c>
      <c r="I284" s="26">
        <f t="shared" si="43"/>
        <v>80</v>
      </c>
      <c r="J284" s="57" t="s">
        <v>305</v>
      </c>
      <c r="K284" s="28"/>
      <c r="L284" s="26"/>
      <c r="M284" s="28"/>
      <c r="N284" s="28" t="s">
        <v>31</v>
      </c>
      <c r="O284" s="60"/>
    </row>
    <row r="285" spans="1:15" s="30" customFormat="1" ht="19.5" thickBot="1">
      <c r="A285" s="138"/>
      <c r="B285" s="56">
        <f t="shared" si="34"/>
        <v>41961</v>
      </c>
      <c r="C285" s="56">
        <f t="shared" si="35"/>
        <v>1960</v>
      </c>
      <c r="D285" s="74" t="str">
        <f t="shared" si="36"/>
        <v>7A8</v>
      </c>
      <c r="E285" s="59">
        <v>3</v>
      </c>
      <c r="F285" s="59">
        <v>16</v>
      </c>
      <c r="G285" s="26">
        <v>40</v>
      </c>
      <c r="H285" s="26" t="e">
        <f>H246+I246</f>
        <v>#REF!</v>
      </c>
      <c r="I285" s="26">
        <f t="shared" si="43"/>
        <v>80</v>
      </c>
      <c r="J285" s="57" t="s">
        <v>306</v>
      </c>
      <c r="K285" s="28"/>
      <c r="L285" s="26"/>
      <c r="M285" s="28"/>
      <c r="N285" s="28" t="s">
        <v>31</v>
      </c>
      <c r="O285" s="60"/>
    </row>
    <row r="286" spans="1:15" s="30" customFormat="1" ht="18.75" customHeight="1">
      <c r="A286" s="141" t="s">
        <v>307</v>
      </c>
      <c r="B286" s="50">
        <f>C286+40001</f>
        <v>40354</v>
      </c>
      <c r="C286" s="50">
        <v>353</v>
      </c>
      <c r="D286" s="13" t="str">
        <f t="shared" si="36"/>
        <v>161</v>
      </c>
      <c r="E286" s="56">
        <v>3</v>
      </c>
      <c r="F286" s="56">
        <v>16</v>
      </c>
      <c r="G286" s="51">
        <v>1</v>
      </c>
      <c r="H286" s="51">
        <v>194</v>
      </c>
      <c r="I286" s="51">
        <f t="shared" si="43"/>
        <v>2</v>
      </c>
      <c r="J286" s="52" t="s">
        <v>308</v>
      </c>
      <c r="K286" s="53"/>
      <c r="L286" s="51">
        <v>15</v>
      </c>
      <c r="M286" s="53" t="s">
        <v>30</v>
      </c>
      <c r="N286" s="53" t="s">
        <v>31</v>
      </c>
      <c r="O286" s="54" t="s">
        <v>309</v>
      </c>
    </row>
    <row r="287" spans="1:15" s="30" customFormat="1" ht="18.75">
      <c r="A287" s="142"/>
      <c r="B287" s="56">
        <f t="shared" ref="B287:B294" si="50">B286+G286</f>
        <v>40355</v>
      </c>
      <c r="C287" s="56">
        <f t="shared" ref="C287:C294" si="51">C286+G286</f>
        <v>354</v>
      </c>
      <c r="D287" s="13" t="str">
        <f t="shared" si="36"/>
        <v>162</v>
      </c>
      <c r="E287" s="56">
        <v>3</v>
      </c>
      <c r="F287" s="56">
        <v>16</v>
      </c>
      <c r="G287" s="26">
        <v>1</v>
      </c>
      <c r="H287" s="26">
        <f>H286+I286</f>
        <v>196</v>
      </c>
      <c r="I287" s="26">
        <f t="shared" si="43"/>
        <v>2</v>
      </c>
      <c r="J287" s="57" t="s">
        <v>310</v>
      </c>
      <c r="K287" s="28"/>
      <c r="L287" s="26">
        <v>30</v>
      </c>
      <c r="M287" s="28" t="s">
        <v>30</v>
      </c>
      <c r="N287" s="28" t="s">
        <v>31</v>
      </c>
      <c r="O287" s="60" t="s">
        <v>311</v>
      </c>
    </row>
    <row r="288" spans="1:15" s="30" customFormat="1" ht="18.75">
      <c r="A288" s="142"/>
      <c r="B288" s="56">
        <f t="shared" si="50"/>
        <v>40356</v>
      </c>
      <c r="C288" s="56">
        <f t="shared" si="51"/>
        <v>355</v>
      </c>
      <c r="D288" s="13" t="str">
        <f t="shared" si="36"/>
        <v>163</v>
      </c>
      <c r="E288" s="56">
        <v>3</v>
      </c>
      <c r="F288" s="56">
        <v>16</v>
      </c>
      <c r="G288" s="26">
        <v>1</v>
      </c>
      <c r="H288" s="26">
        <f t="shared" ref="H288:H295" si="52">H287+I287</f>
        <v>198</v>
      </c>
      <c r="I288" s="26">
        <f t="shared" si="43"/>
        <v>2</v>
      </c>
      <c r="J288" s="57" t="s">
        <v>312</v>
      </c>
      <c r="K288" s="28"/>
      <c r="L288" s="26">
        <v>45</v>
      </c>
      <c r="M288" s="28" t="s">
        <v>30</v>
      </c>
      <c r="N288" s="28" t="s">
        <v>31</v>
      </c>
      <c r="O288" s="60" t="s">
        <v>313</v>
      </c>
    </row>
    <row r="289" spans="1:15" s="30" customFormat="1" ht="18.75">
      <c r="A289" s="142"/>
      <c r="B289" s="56">
        <f t="shared" si="50"/>
        <v>40357</v>
      </c>
      <c r="C289" s="56">
        <f t="shared" si="51"/>
        <v>356</v>
      </c>
      <c r="D289" s="13" t="str">
        <f t="shared" si="36"/>
        <v>164</v>
      </c>
      <c r="E289" s="56">
        <v>3</v>
      </c>
      <c r="F289" s="56">
        <v>16</v>
      </c>
      <c r="G289" s="26">
        <v>1</v>
      </c>
      <c r="H289" s="26">
        <f t="shared" si="52"/>
        <v>200</v>
      </c>
      <c r="I289" s="26">
        <f t="shared" si="43"/>
        <v>2</v>
      </c>
      <c r="J289" s="57" t="s">
        <v>314</v>
      </c>
      <c r="K289" s="28"/>
      <c r="L289" s="26">
        <v>60</v>
      </c>
      <c r="M289" s="28" t="s">
        <v>30</v>
      </c>
      <c r="N289" s="28" t="s">
        <v>31</v>
      </c>
      <c r="O289" s="60" t="s">
        <v>315</v>
      </c>
    </row>
    <row r="290" spans="1:15" s="30" customFormat="1" ht="18.75">
      <c r="A290" s="142"/>
      <c r="B290" s="56">
        <f t="shared" si="50"/>
        <v>40358</v>
      </c>
      <c r="C290" s="56">
        <f t="shared" si="51"/>
        <v>357</v>
      </c>
      <c r="D290" s="13" t="str">
        <f t="shared" si="36"/>
        <v>165</v>
      </c>
      <c r="E290" s="56">
        <v>3</v>
      </c>
      <c r="F290" s="56">
        <v>16</v>
      </c>
      <c r="G290" s="26">
        <v>1</v>
      </c>
      <c r="H290" s="26">
        <f t="shared" si="52"/>
        <v>202</v>
      </c>
      <c r="I290" s="26">
        <f t="shared" si="43"/>
        <v>2</v>
      </c>
      <c r="J290" s="57" t="s">
        <v>316</v>
      </c>
      <c r="K290" s="28"/>
      <c r="L290" s="26">
        <v>300</v>
      </c>
      <c r="M290" s="28" t="s">
        <v>30</v>
      </c>
      <c r="N290" s="28" t="s">
        <v>31</v>
      </c>
      <c r="O290" s="60" t="s">
        <v>317</v>
      </c>
    </row>
    <row r="291" spans="1:15" s="30" customFormat="1" ht="18.75">
      <c r="A291" s="142"/>
      <c r="B291" s="56">
        <f t="shared" si="50"/>
        <v>40359</v>
      </c>
      <c r="C291" s="56">
        <f t="shared" si="51"/>
        <v>358</v>
      </c>
      <c r="D291" s="13" t="str">
        <f t="shared" si="36"/>
        <v>166</v>
      </c>
      <c r="E291" s="56">
        <v>3</v>
      </c>
      <c r="F291" s="56">
        <v>16</v>
      </c>
      <c r="G291" s="26">
        <v>1</v>
      </c>
      <c r="H291" s="26">
        <f t="shared" si="52"/>
        <v>204</v>
      </c>
      <c r="I291" s="26">
        <f t="shared" si="43"/>
        <v>2</v>
      </c>
      <c r="J291" s="57" t="s">
        <v>318</v>
      </c>
      <c r="K291" s="28"/>
      <c r="L291" s="26">
        <v>600</v>
      </c>
      <c r="M291" s="28" t="s">
        <v>30</v>
      </c>
      <c r="N291" s="28" t="s">
        <v>31</v>
      </c>
      <c r="O291" s="60" t="s">
        <v>319</v>
      </c>
    </row>
    <row r="292" spans="1:15" s="30" customFormat="1" ht="18.75">
      <c r="A292" s="142"/>
      <c r="B292" s="56">
        <f t="shared" si="50"/>
        <v>40360</v>
      </c>
      <c r="C292" s="56">
        <f t="shared" si="51"/>
        <v>359</v>
      </c>
      <c r="D292" s="13" t="str">
        <f t="shared" si="36"/>
        <v>167</v>
      </c>
      <c r="E292" s="56">
        <v>3</v>
      </c>
      <c r="F292" s="56">
        <v>16</v>
      </c>
      <c r="G292" s="26">
        <v>1</v>
      </c>
      <c r="H292" s="26">
        <f t="shared" si="52"/>
        <v>206</v>
      </c>
      <c r="I292" s="26">
        <f t="shared" si="43"/>
        <v>2</v>
      </c>
      <c r="J292" s="57" t="s">
        <v>320</v>
      </c>
      <c r="K292" s="28"/>
      <c r="L292" s="26">
        <v>900</v>
      </c>
      <c r="M292" s="28" t="s">
        <v>30</v>
      </c>
      <c r="N292" s="28" t="s">
        <v>31</v>
      </c>
      <c r="O292" s="60" t="s">
        <v>321</v>
      </c>
    </row>
    <row r="293" spans="1:15" s="30" customFormat="1" ht="18.75">
      <c r="A293" s="142"/>
      <c r="B293" s="56">
        <f t="shared" si="50"/>
        <v>40361</v>
      </c>
      <c r="C293" s="56">
        <f t="shared" si="51"/>
        <v>360</v>
      </c>
      <c r="D293" s="13" t="str">
        <f t="shared" si="36"/>
        <v>168</v>
      </c>
      <c r="E293" s="56">
        <v>3</v>
      </c>
      <c r="F293" s="56">
        <v>16</v>
      </c>
      <c r="G293" s="26">
        <v>1</v>
      </c>
      <c r="H293" s="26">
        <f t="shared" si="52"/>
        <v>208</v>
      </c>
      <c r="I293" s="26">
        <f t="shared" si="43"/>
        <v>2</v>
      </c>
      <c r="J293" s="57" t="s">
        <v>322</v>
      </c>
      <c r="K293" s="28"/>
      <c r="L293" s="26">
        <v>1800</v>
      </c>
      <c r="M293" s="28" t="s">
        <v>30</v>
      </c>
      <c r="N293" s="28" t="s">
        <v>31</v>
      </c>
      <c r="O293" s="60" t="s">
        <v>323</v>
      </c>
    </row>
    <row r="294" spans="1:15" s="30" customFormat="1" ht="19.5" thickBot="1">
      <c r="A294" s="143"/>
      <c r="B294" s="56">
        <f t="shared" si="50"/>
        <v>40362</v>
      </c>
      <c r="C294" s="56">
        <f t="shared" si="51"/>
        <v>361</v>
      </c>
      <c r="D294" s="74" t="str">
        <f t="shared" si="36"/>
        <v>169</v>
      </c>
      <c r="E294" s="59">
        <v>3</v>
      </c>
      <c r="F294" s="56">
        <v>16</v>
      </c>
      <c r="G294" s="26">
        <v>1</v>
      </c>
      <c r="H294" s="26">
        <f t="shared" si="52"/>
        <v>210</v>
      </c>
      <c r="I294" s="26">
        <f t="shared" si="43"/>
        <v>2</v>
      </c>
      <c r="J294" s="57" t="s">
        <v>324</v>
      </c>
      <c r="K294" s="28"/>
      <c r="L294" s="26">
        <v>3600</v>
      </c>
      <c r="M294" s="28" t="s">
        <v>30</v>
      </c>
      <c r="N294" s="28" t="s">
        <v>31</v>
      </c>
      <c r="O294" s="60" t="s">
        <v>325</v>
      </c>
    </row>
    <row r="295" spans="1:15" s="30" customFormat="1" ht="56.25" hidden="1" customHeight="1" thickBot="1">
      <c r="A295" s="94" t="s">
        <v>326</v>
      </c>
      <c r="B295" s="50">
        <f>C295+40001</f>
        <v>40363</v>
      </c>
      <c r="C295" s="50">
        <v>362</v>
      </c>
      <c r="D295" s="32" t="str">
        <f t="shared" si="36"/>
        <v>16A</v>
      </c>
      <c r="E295" s="50">
        <v>16</v>
      </c>
      <c r="F295" s="50"/>
      <c r="G295" s="6">
        <v>1</v>
      </c>
      <c r="H295" s="51">
        <f t="shared" si="52"/>
        <v>212</v>
      </c>
      <c r="I295" s="51">
        <f t="shared" si="43"/>
        <v>2</v>
      </c>
      <c r="J295" s="68" t="s">
        <v>327</v>
      </c>
      <c r="K295" s="4"/>
      <c r="L295" s="6">
        <v>630</v>
      </c>
      <c r="M295" s="53" t="s">
        <v>30</v>
      </c>
      <c r="N295" s="53" t="s">
        <v>31</v>
      </c>
      <c r="O295" s="71" t="s">
        <v>328</v>
      </c>
    </row>
    <row r="296" spans="1:15" s="30" customFormat="1" ht="45" customHeight="1">
      <c r="A296" s="141" t="s">
        <v>329</v>
      </c>
      <c r="B296" s="50">
        <f>C296+40001</f>
        <v>40364</v>
      </c>
      <c r="C296" s="50">
        <v>363</v>
      </c>
      <c r="D296" s="32" t="str">
        <f t="shared" si="36"/>
        <v>16B</v>
      </c>
      <c r="E296" s="50">
        <v>3</v>
      </c>
      <c r="F296" s="50">
        <v>16</v>
      </c>
      <c r="G296" s="6">
        <v>2</v>
      </c>
      <c r="H296" s="6">
        <f>H295+I295</f>
        <v>214</v>
      </c>
      <c r="I296" s="6">
        <f t="shared" si="43"/>
        <v>4</v>
      </c>
      <c r="J296" s="68" t="s">
        <v>330</v>
      </c>
      <c r="K296" s="69" t="s">
        <v>331</v>
      </c>
      <c r="L296" s="6">
        <v>433.92</v>
      </c>
      <c r="M296" s="4" t="s">
        <v>332</v>
      </c>
      <c r="N296" s="4" t="s">
        <v>31</v>
      </c>
      <c r="O296" s="117" t="s">
        <v>333</v>
      </c>
    </row>
    <row r="297" spans="1:15" s="30" customFormat="1" ht="60" customHeight="1">
      <c r="A297" s="142"/>
      <c r="B297" s="13">
        <f>B296+G296</f>
        <v>40366</v>
      </c>
      <c r="C297" s="56">
        <f>C296+G296</f>
        <v>365</v>
      </c>
      <c r="D297" s="13" t="str">
        <f t="shared" si="36"/>
        <v>16D</v>
      </c>
      <c r="E297" s="56">
        <v>3</v>
      </c>
      <c r="F297" s="56">
        <v>16</v>
      </c>
      <c r="G297" s="3">
        <v>1</v>
      </c>
      <c r="H297" s="3">
        <f>H296+I296</f>
        <v>218</v>
      </c>
      <c r="I297" s="3">
        <f t="shared" si="43"/>
        <v>2</v>
      </c>
      <c r="J297" s="42" t="s">
        <v>334</v>
      </c>
      <c r="K297" s="5" t="s">
        <v>335</v>
      </c>
      <c r="L297" s="3">
        <v>15</v>
      </c>
      <c r="M297" s="5" t="s">
        <v>210</v>
      </c>
      <c r="N297" s="5" t="s">
        <v>31</v>
      </c>
      <c r="O297" s="86" t="s">
        <v>336</v>
      </c>
    </row>
    <row r="298" spans="1:15" s="30" customFormat="1" ht="45" customHeight="1">
      <c r="A298" s="142"/>
      <c r="B298" s="13">
        <f t="shared" ref="B298:B299" si="53">B297+G297</f>
        <v>40367</v>
      </c>
      <c r="C298" s="56">
        <f>C297+G297</f>
        <v>366</v>
      </c>
      <c r="D298" s="13" t="str">
        <f t="shared" si="36"/>
        <v>16E</v>
      </c>
      <c r="E298" s="116">
        <v>3</v>
      </c>
      <c r="F298" s="116">
        <v>16</v>
      </c>
      <c r="G298" s="3">
        <v>1</v>
      </c>
      <c r="H298" s="3">
        <f>H297+I297</f>
        <v>220</v>
      </c>
      <c r="I298" s="3">
        <f t="shared" si="43"/>
        <v>2</v>
      </c>
      <c r="J298" s="42" t="s">
        <v>337</v>
      </c>
      <c r="K298" s="5" t="s">
        <v>79</v>
      </c>
      <c r="L298" s="3">
        <v>0</v>
      </c>
      <c r="M298" s="5" t="s">
        <v>30</v>
      </c>
      <c r="N298" s="5" t="s">
        <v>31</v>
      </c>
      <c r="O298" s="86" t="s">
        <v>338</v>
      </c>
    </row>
    <row r="299" spans="1:15" s="30" customFormat="1" ht="52.5" customHeight="1">
      <c r="A299" s="142"/>
      <c r="B299" s="13">
        <f t="shared" si="53"/>
        <v>40368</v>
      </c>
      <c r="C299" s="56">
        <f>C298+G298</f>
        <v>367</v>
      </c>
      <c r="D299" s="13" t="str">
        <f t="shared" si="36"/>
        <v>16F</v>
      </c>
      <c r="E299" s="56">
        <v>3</v>
      </c>
      <c r="F299" s="56">
        <v>16</v>
      </c>
      <c r="G299" s="3">
        <v>1</v>
      </c>
      <c r="H299" s="3">
        <f>H296+I296</f>
        <v>218</v>
      </c>
      <c r="I299" s="3">
        <f t="shared" si="43"/>
        <v>2</v>
      </c>
      <c r="J299" s="42" t="s">
        <v>339</v>
      </c>
      <c r="K299" s="5" t="s">
        <v>340</v>
      </c>
      <c r="L299" s="3">
        <v>-25</v>
      </c>
      <c r="M299" s="5" t="s">
        <v>210</v>
      </c>
      <c r="N299" s="5" t="s">
        <v>31</v>
      </c>
      <c r="O299" s="86" t="s">
        <v>341</v>
      </c>
    </row>
    <row r="300" spans="1:15" s="30" customFormat="1" ht="90" customHeight="1" thickBot="1">
      <c r="A300" s="143"/>
      <c r="B300" s="13">
        <f t="shared" ref="B300" si="54">B299+G299</f>
        <v>40369</v>
      </c>
      <c r="C300" s="56">
        <f t="shared" ref="C300:C301" si="55">C299+G299</f>
        <v>368</v>
      </c>
      <c r="D300" s="13" t="str">
        <f t="shared" si="36"/>
        <v>170</v>
      </c>
      <c r="E300" s="56">
        <v>3</v>
      </c>
      <c r="F300" s="56">
        <v>16</v>
      </c>
      <c r="G300" s="3">
        <v>1</v>
      </c>
      <c r="H300" s="3">
        <f>H296+I296</f>
        <v>218</v>
      </c>
      <c r="I300" s="3">
        <f t="shared" si="43"/>
        <v>2</v>
      </c>
      <c r="J300" s="42" t="s">
        <v>342</v>
      </c>
      <c r="K300" s="5" t="s">
        <v>79</v>
      </c>
      <c r="L300" s="3">
        <v>0</v>
      </c>
      <c r="M300" s="5" t="s">
        <v>30</v>
      </c>
      <c r="N300" s="5" t="s">
        <v>31</v>
      </c>
      <c r="O300" s="86" t="s">
        <v>343</v>
      </c>
    </row>
    <row r="301" spans="1:15" s="30" customFormat="1" ht="15" customHeight="1">
      <c r="A301" s="141" t="s">
        <v>344</v>
      </c>
      <c r="B301" s="50">
        <f>C301+40001</f>
        <v>40370</v>
      </c>
      <c r="C301" s="50">
        <f t="shared" si="55"/>
        <v>369</v>
      </c>
      <c r="D301" s="32" t="str">
        <f t="shared" si="36"/>
        <v>171</v>
      </c>
      <c r="E301" s="50">
        <v>3</v>
      </c>
      <c r="F301" s="50">
        <v>16</v>
      </c>
      <c r="G301" s="51">
        <v>26</v>
      </c>
      <c r="H301" s="51">
        <f>H295+I295</f>
        <v>214</v>
      </c>
      <c r="I301" s="51">
        <f t="shared" si="43"/>
        <v>52</v>
      </c>
      <c r="J301" s="52" t="s">
        <v>345</v>
      </c>
      <c r="K301" s="53"/>
      <c r="L301" s="51"/>
      <c r="M301" s="53"/>
      <c r="N301" s="53" t="s">
        <v>31</v>
      </c>
      <c r="O301" s="54"/>
    </row>
    <row r="302" spans="1:15" s="30" customFormat="1" ht="30" customHeight="1">
      <c r="A302" s="142"/>
      <c r="B302" s="13">
        <f>B301+G301</f>
        <v>40396</v>
      </c>
      <c r="C302" s="56">
        <f>C301+G301</f>
        <v>395</v>
      </c>
      <c r="D302" s="13" t="str">
        <f t="shared" si="36"/>
        <v>18B</v>
      </c>
      <c r="E302" s="56">
        <v>3</v>
      </c>
      <c r="F302" s="56">
        <v>16</v>
      </c>
      <c r="G302" s="3">
        <v>1</v>
      </c>
      <c r="H302" s="3">
        <f>H301+I301</f>
        <v>266</v>
      </c>
      <c r="I302" s="3">
        <f>G302*2</f>
        <v>2</v>
      </c>
      <c r="J302" s="42" t="s">
        <v>346</v>
      </c>
      <c r="K302" s="84" t="s">
        <v>347</v>
      </c>
      <c r="L302" s="3">
        <v>-60</v>
      </c>
      <c r="M302" s="5" t="s">
        <v>210</v>
      </c>
      <c r="N302" s="5" t="s">
        <v>31</v>
      </c>
      <c r="O302" s="86" t="s">
        <v>348</v>
      </c>
    </row>
    <row r="303" spans="1:15" s="30" customFormat="1" ht="30" customHeight="1">
      <c r="A303" s="142"/>
      <c r="B303" s="13">
        <f t="shared" ref="B303:B304" si="56">B302+G302</f>
        <v>40397</v>
      </c>
      <c r="C303" s="56">
        <f t="shared" ref="C303:C304" si="57">C302+G302</f>
        <v>396</v>
      </c>
      <c r="D303" s="13" t="str">
        <f t="shared" si="36"/>
        <v>18C</v>
      </c>
      <c r="E303" s="56">
        <v>3</v>
      </c>
      <c r="F303" s="56">
        <v>16</v>
      </c>
      <c r="G303" s="3">
        <v>1</v>
      </c>
      <c r="H303" s="3">
        <f>H302+I302</f>
        <v>268</v>
      </c>
      <c r="I303" s="3">
        <f>G303*2</f>
        <v>2</v>
      </c>
      <c r="J303" s="42" t="s">
        <v>349</v>
      </c>
      <c r="K303" s="5" t="s">
        <v>350</v>
      </c>
      <c r="L303" s="3">
        <v>300</v>
      </c>
      <c r="M303" s="5" t="s">
        <v>30</v>
      </c>
      <c r="N303" s="5" t="s">
        <v>31</v>
      </c>
      <c r="O303" s="86" t="s">
        <v>351</v>
      </c>
    </row>
    <row r="304" spans="1:15" s="30" customFormat="1" ht="15" customHeight="1" thickBot="1">
      <c r="A304" s="143"/>
      <c r="B304" s="13">
        <f t="shared" si="56"/>
        <v>40398</v>
      </c>
      <c r="C304" s="56">
        <f t="shared" si="57"/>
        <v>397</v>
      </c>
      <c r="D304" s="13" t="str">
        <f t="shared" si="36"/>
        <v>18D</v>
      </c>
      <c r="E304" s="56">
        <v>3</v>
      </c>
      <c r="F304" s="56">
        <v>16</v>
      </c>
      <c r="G304" s="3">
        <v>1</v>
      </c>
      <c r="H304" s="3">
        <f>H302+I302</f>
        <v>268</v>
      </c>
      <c r="I304" s="3">
        <f>G304*2</f>
        <v>2</v>
      </c>
      <c r="J304" s="42" t="s">
        <v>352</v>
      </c>
      <c r="K304" s="5" t="s">
        <v>79</v>
      </c>
      <c r="L304" s="3">
        <v>1</v>
      </c>
      <c r="M304" s="5" t="s">
        <v>30</v>
      </c>
      <c r="N304" s="5" t="s">
        <v>31</v>
      </c>
      <c r="O304" s="73" t="s">
        <v>353</v>
      </c>
    </row>
    <row r="305" spans="1:15" s="30" customFormat="1" ht="18.75">
      <c r="A305" s="131" t="s">
        <v>354</v>
      </c>
      <c r="B305" s="50">
        <f>C305+40001</f>
        <v>40001</v>
      </c>
      <c r="C305" s="50">
        <v>0</v>
      </c>
      <c r="D305" s="32" t="str">
        <f t="shared" si="36"/>
        <v>0</v>
      </c>
      <c r="E305" s="50">
        <v>3</v>
      </c>
      <c r="F305" s="50"/>
      <c r="G305" s="51">
        <v>2</v>
      </c>
      <c r="H305" s="51">
        <v>0</v>
      </c>
      <c r="I305" s="51">
        <f t="shared" si="43"/>
        <v>4</v>
      </c>
      <c r="J305" s="52" t="s">
        <v>355</v>
      </c>
      <c r="K305" s="53"/>
      <c r="L305" s="51" t="s">
        <v>356</v>
      </c>
      <c r="M305" s="53" t="s">
        <v>258</v>
      </c>
      <c r="N305" s="53" t="s">
        <v>86</v>
      </c>
      <c r="O305" s="54" t="s">
        <v>357</v>
      </c>
    </row>
    <row r="306" spans="1:15" s="30" customFormat="1" ht="18.75">
      <c r="A306" s="132"/>
      <c r="B306" s="56">
        <f>B305+G305</f>
        <v>40003</v>
      </c>
      <c r="C306" s="56">
        <f>C305+G305</f>
        <v>2</v>
      </c>
      <c r="D306" s="13" t="str">
        <f t="shared" si="36"/>
        <v>2</v>
      </c>
      <c r="E306" s="56">
        <v>3</v>
      </c>
      <c r="F306" s="56"/>
      <c r="G306" s="26">
        <v>4</v>
      </c>
      <c r="H306" s="26">
        <f>H305+I305</f>
        <v>4</v>
      </c>
      <c r="I306" s="26">
        <f t="shared" si="43"/>
        <v>8</v>
      </c>
      <c r="J306" s="57" t="s">
        <v>358</v>
      </c>
      <c r="K306" s="28"/>
      <c r="L306" s="26">
        <v>2</v>
      </c>
      <c r="M306" s="28" t="s">
        <v>258</v>
      </c>
      <c r="N306" s="28" t="s">
        <v>86</v>
      </c>
      <c r="O306" s="60"/>
    </row>
    <row r="307" spans="1:15" s="30" customFormat="1" ht="19.5" thickBot="1">
      <c r="A307" s="133"/>
      <c r="B307" s="61">
        <f>B306+G306</f>
        <v>40007</v>
      </c>
      <c r="C307" s="59">
        <f>C306+G306</f>
        <v>6</v>
      </c>
      <c r="D307" s="74" t="str">
        <f t="shared" si="36"/>
        <v>6</v>
      </c>
      <c r="E307" s="59">
        <v>3</v>
      </c>
      <c r="F307" s="59"/>
      <c r="G307" s="62">
        <v>2</v>
      </c>
      <c r="H307" s="62">
        <f>H306+I306</f>
        <v>12</v>
      </c>
      <c r="I307" s="62">
        <f t="shared" si="43"/>
        <v>4</v>
      </c>
      <c r="J307" s="63" t="s">
        <v>359</v>
      </c>
      <c r="K307" s="64"/>
      <c r="L307" s="95">
        <v>2.4</v>
      </c>
      <c r="M307" s="64" t="s">
        <v>258</v>
      </c>
      <c r="N307" s="64" t="s">
        <v>86</v>
      </c>
      <c r="O307" s="65"/>
    </row>
  </sheetData>
  <sheetProtection password="C71F" sheet="1" objects="1" scenarios="1"/>
  <mergeCells count="13">
    <mergeCell ref="A305:A307"/>
    <mergeCell ref="A49:A51"/>
    <mergeCell ref="A243:A245"/>
    <mergeCell ref="A8:A48"/>
    <mergeCell ref="A246:A285"/>
    <mergeCell ref="A52:A91"/>
    <mergeCell ref="A92:A131"/>
    <mergeCell ref="A203:A242"/>
    <mergeCell ref="A286:A294"/>
    <mergeCell ref="A296:A300"/>
    <mergeCell ref="A132:A196"/>
    <mergeCell ref="A197:A202"/>
    <mergeCell ref="A301:A304"/>
  </mergeCells>
  <phoneticPr fontId="26" type="noConversion"/>
  <pageMargins left="0.7" right="0.7" top="0.75" bottom="0.75" header="0.3" footer="0.3"/>
  <pageSetup orientation="portrait" r:id="rId1"/>
  <tableParts count="1">
    <tablePart r:id="rId2"/>
  </tablePart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2:O61"/>
  <sheetViews>
    <sheetView topLeftCell="A25" zoomScale="85" zoomScaleNormal="85" workbookViewId="0">
      <selection activeCell="D51" sqref="D51"/>
    </sheetView>
  </sheetViews>
  <sheetFormatPr defaultColWidth="9.140625" defaultRowHeight="15"/>
  <cols>
    <col min="1" max="1" width="24.42578125" style="1" customWidth="1"/>
    <col min="2" max="4" width="15" style="3" customWidth="1"/>
    <col min="5" max="6" width="11.42578125" style="3" customWidth="1"/>
    <col min="7" max="7" width="14.140625" style="3" customWidth="1"/>
    <col min="8" max="8" width="10" style="3" customWidth="1"/>
    <col min="9" max="9" width="40.42578125" style="5" customWidth="1"/>
    <col min="10" max="10" width="14.42578125" style="5" customWidth="1"/>
    <col min="11" max="11" width="8.42578125" style="3" customWidth="1"/>
    <col min="12" max="12" width="8.42578125" style="5" customWidth="1"/>
    <col min="13" max="13" width="14.42578125" style="5" customWidth="1"/>
    <col min="14" max="14" width="84.85546875" style="2" customWidth="1"/>
    <col min="15" max="15" width="33.85546875" style="5" customWidth="1"/>
    <col min="16" max="16384" width="9.140625" style="1"/>
  </cols>
  <sheetData>
    <row r="2" spans="1:15" ht="46.5">
      <c r="A2" s="14" t="s">
        <v>360</v>
      </c>
    </row>
    <row r="3" spans="1:15" ht="15.75" thickBot="1"/>
    <row r="4" spans="1:15" s="17" customFormat="1" ht="34.5" thickBot="1">
      <c r="A4" s="7" t="s">
        <v>361</v>
      </c>
      <c r="B4" s="8"/>
      <c r="C4" s="8"/>
      <c r="D4" s="8"/>
      <c r="E4" s="8"/>
      <c r="F4" s="8"/>
      <c r="G4" s="8"/>
      <c r="H4" s="8"/>
      <c r="I4" s="33">
        <v>1</v>
      </c>
      <c r="J4" s="15" t="s">
        <v>362</v>
      </c>
      <c r="K4" s="8"/>
      <c r="L4" s="9"/>
      <c r="M4" s="9"/>
      <c r="N4" s="16"/>
      <c r="O4" s="9"/>
    </row>
    <row r="5" spans="1:15" s="30" customFormat="1" ht="18.75">
      <c r="A5" s="25"/>
      <c r="B5" s="26"/>
      <c r="C5" s="26"/>
      <c r="D5" s="26"/>
      <c r="E5" s="26"/>
      <c r="F5" s="26"/>
      <c r="G5" s="26"/>
      <c r="H5" s="26"/>
      <c r="I5" s="27"/>
      <c r="J5" s="31" t="s">
        <v>363</v>
      </c>
      <c r="K5" s="26"/>
      <c r="L5" s="28"/>
      <c r="M5" s="28"/>
      <c r="N5" s="29"/>
      <c r="O5" s="28"/>
    </row>
    <row r="6" spans="1:15" s="17" customFormat="1" ht="17.100000000000001" customHeight="1">
      <c r="A6" s="7"/>
      <c r="B6" s="8"/>
      <c r="C6" s="8"/>
      <c r="D6" s="8"/>
      <c r="E6" s="8"/>
      <c r="F6" s="8"/>
      <c r="G6" s="8"/>
      <c r="H6" s="8"/>
      <c r="I6" s="24"/>
      <c r="J6" s="15"/>
      <c r="K6" s="8"/>
      <c r="L6" s="9"/>
      <c r="M6" s="9"/>
      <c r="N6" s="16"/>
      <c r="O6" s="9"/>
    </row>
    <row r="7" spans="1:15" s="18" customFormat="1" ht="27" customHeight="1">
      <c r="B7" s="18" t="s">
        <v>2</v>
      </c>
      <c r="C7" s="18" t="s">
        <v>3</v>
      </c>
      <c r="D7" s="18" t="s">
        <v>4</v>
      </c>
      <c r="E7" s="18" t="s">
        <v>5</v>
      </c>
      <c r="G7" s="18" t="s">
        <v>6</v>
      </c>
      <c r="H7" s="18" t="s">
        <v>7</v>
      </c>
      <c r="I7" s="18" t="s">
        <v>8</v>
      </c>
      <c r="J7" s="18" t="s">
        <v>9</v>
      </c>
      <c r="K7" s="18" t="s">
        <v>10</v>
      </c>
      <c r="L7" s="18" t="s">
        <v>11</v>
      </c>
      <c r="M7" s="18" t="s">
        <v>12</v>
      </c>
      <c r="N7" s="19" t="s">
        <v>13</v>
      </c>
      <c r="O7" s="18" t="s">
        <v>364</v>
      </c>
    </row>
    <row r="8" spans="1:15" s="23" customFormat="1" ht="57" thickBot="1">
      <c r="A8" s="20"/>
      <c r="B8" s="21" t="s">
        <v>14</v>
      </c>
      <c r="C8" s="21" t="s">
        <v>15</v>
      </c>
      <c r="D8" s="21" t="s">
        <v>16</v>
      </c>
      <c r="E8" s="21" t="s">
        <v>17</v>
      </c>
      <c r="F8" s="21" t="s">
        <v>18</v>
      </c>
      <c r="G8" s="21" t="s">
        <v>365</v>
      </c>
      <c r="H8" s="21" t="s">
        <v>21</v>
      </c>
      <c r="I8" s="22" t="s">
        <v>22</v>
      </c>
      <c r="J8" s="22" t="s">
        <v>366</v>
      </c>
      <c r="K8" s="21" t="s">
        <v>24</v>
      </c>
      <c r="L8" s="22" t="s">
        <v>25</v>
      </c>
      <c r="M8" s="22" t="s">
        <v>26</v>
      </c>
      <c r="N8" s="22" t="s">
        <v>367</v>
      </c>
      <c r="O8" s="22" t="s">
        <v>368</v>
      </c>
    </row>
    <row r="9" spans="1:15" ht="18.75" customHeight="1">
      <c r="A9" s="147" t="s">
        <v>369</v>
      </c>
      <c r="B9" s="12">
        <f>C9+30001</f>
        <v>30001</v>
      </c>
      <c r="C9" s="32">
        <f>((I4-1)*32)</f>
        <v>0</v>
      </c>
      <c r="D9" s="32" t="str">
        <f t="shared" ref="D9:D47" si="0">DEC2HEX(C9)</f>
        <v>0</v>
      </c>
      <c r="E9" s="6">
        <v>4</v>
      </c>
      <c r="F9" s="6"/>
      <c r="G9" s="6">
        <v>1</v>
      </c>
      <c r="H9" s="6">
        <f t="shared" ref="H9:H21" si="1">G9*2</f>
        <v>2</v>
      </c>
      <c r="I9" s="10" t="s">
        <v>370</v>
      </c>
      <c r="J9" s="4" t="s">
        <v>371</v>
      </c>
      <c r="K9" s="4"/>
      <c r="L9" s="4" t="s">
        <v>30</v>
      </c>
      <c r="M9" s="4" t="s">
        <v>86</v>
      </c>
      <c r="N9" s="34" t="s">
        <v>372</v>
      </c>
      <c r="O9" s="37"/>
    </row>
    <row r="10" spans="1:15" ht="18.75" customHeight="1">
      <c r="A10" s="148"/>
      <c r="B10" s="41">
        <f>B9+G9</f>
        <v>30002</v>
      </c>
      <c r="C10" s="13">
        <f>C9+G9</f>
        <v>1</v>
      </c>
      <c r="D10" s="13" t="str">
        <f t="shared" si="0"/>
        <v>1</v>
      </c>
      <c r="E10" s="3">
        <v>4</v>
      </c>
      <c r="G10" s="3">
        <v>2</v>
      </c>
      <c r="H10" s="3">
        <f>G10*2</f>
        <v>4</v>
      </c>
      <c r="I10" s="129" t="s">
        <v>373</v>
      </c>
      <c r="J10" s="5" t="s">
        <v>374</v>
      </c>
      <c r="K10" s="5"/>
      <c r="L10" s="5" t="s">
        <v>332</v>
      </c>
      <c r="M10" s="5" t="s">
        <v>86</v>
      </c>
      <c r="N10" s="2" t="s">
        <v>375</v>
      </c>
      <c r="O10" s="38" t="s">
        <v>376</v>
      </c>
    </row>
    <row r="11" spans="1:15" ht="18.75">
      <c r="A11" s="148"/>
      <c r="B11" s="89">
        <f t="shared" ref="B11:B21" si="2">C11+30001</f>
        <v>30004</v>
      </c>
      <c r="C11" s="13">
        <f t="shared" ref="C11:C21" si="3">C10+G10</f>
        <v>3</v>
      </c>
      <c r="D11" s="13" t="str">
        <f t="shared" si="0"/>
        <v>3</v>
      </c>
      <c r="E11" s="3">
        <v>4</v>
      </c>
      <c r="G11" s="3">
        <v>1</v>
      </c>
      <c r="H11" s="3">
        <f t="shared" si="1"/>
        <v>2</v>
      </c>
      <c r="I11" s="11" t="s">
        <v>377</v>
      </c>
      <c r="K11" s="5"/>
      <c r="L11" s="5" t="s">
        <v>30</v>
      </c>
      <c r="M11" s="5" t="s">
        <v>86</v>
      </c>
      <c r="N11" s="35" t="s">
        <v>378</v>
      </c>
      <c r="O11" s="38"/>
    </row>
    <row r="12" spans="1:15" ht="18.75" customHeight="1">
      <c r="A12" s="148"/>
      <c r="B12" s="89">
        <f t="shared" si="2"/>
        <v>30005</v>
      </c>
      <c r="C12" s="13">
        <f t="shared" si="3"/>
        <v>4</v>
      </c>
      <c r="D12" s="13" t="str">
        <f t="shared" si="0"/>
        <v>4</v>
      </c>
      <c r="E12" s="3">
        <v>4</v>
      </c>
      <c r="G12" s="3">
        <v>2</v>
      </c>
      <c r="H12" s="3">
        <f t="shared" si="1"/>
        <v>4</v>
      </c>
      <c r="I12" s="11" t="s">
        <v>379</v>
      </c>
      <c r="J12" s="5" t="s">
        <v>380</v>
      </c>
      <c r="K12" s="5"/>
      <c r="L12" s="5" t="s">
        <v>332</v>
      </c>
      <c r="M12" s="5" t="s">
        <v>86</v>
      </c>
      <c r="N12" s="2" t="s">
        <v>381</v>
      </c>
      <c r="O12" s="38" t="s">
        <v>376</v>
      </c>
    </row>
    <row r="13" spans="1:15" ht="19.5" thickBot="1">
      <c r="A13" s="148"/>
      <c r="B13" s="97">
        <f t="shared" si="2"/>
        <v>30007</v>
      </c>
      <c r="C13" s="74">
        <f t="shared" si="3"/>
        <v>6</v>
      </c>
      <c r="D13" s="74" t="str">
        <f t="shared" si="0"/>
        <v>6</v>
      </c>
      <c r="E13" s="3">
        <v>4</v>
      </c>
      <c r="G13" s="3">
        <v>2</v>
      </c>
      <c r="H13" s="3">
        <f t="shared" si="1"/>
        <v>4</v>
      </c>
      <c r="I13" s="11" t="s">
        <v>382</v>
      </c>
      <c r="K13" s="5"/>
      <c r="L13" s="5" t="s">
        <v>332</v>
      </c>
      <c r="M13" s="5" t="s">
        <v>86</v>
      </c>
      <c r="N13" s="35" t="s">
        <v>383</v>
      </c>
      <c r="O13" s="38" t="s">
        <v>376</v>
      </c>
    </row>
    <row r="14" spans="1:15" ht="18.75" hidden="1" customHeight="1">
      <c r="A14" s="148"/>
      <c r="B14" s="89">
        <f t="shared" si="2"/>
        <v>30009</v>
      </c>
      <c r="C14" s="13">
        <f t="shared" si="3"/>
        <v>8</v>
      </c>
      <c r="D14" s="13" t="str">
        <f t="shared" si="0"/>
        <v>8</v>
      </c>
      <c r="E14" s="3">
        <v>4</v>
      </c>
      <c r="G14" s="3">
        <v>2</v>
      </c>
      <c r="H14" s="3">
        <f t="shared" si="1"/>
        <v>4</v>
      </c>
      <c r="I14" s="11"/>
      <c r="K14" s="5"/>
      <c r="N14" s="35"/>
      <c r="O14" s="38" t="s">
        <v>376</v>
      </c>
    </row>
    <row r="15" spans="1:15" ht="18.75" hidden="1" customHeight="1">
      <c r="A15" s="148"/>
      <c r="B15" s="89">
        <f t="shared" si="2"/>
        <v>30011</v>
      </c>
      <c r="C15" s="13">
        <f t="shared" si="3"/>
        <v>10</v>
      </c>
      <c r="D15" s="13" t="str">
        <f t="shared" si="0"/>
        <v>A</v>
      </c>
      <c r="E15" s="3">
        <v>4</v>
      </c>
      <c r="G15" s="3">
        <v>2</v>
      </c>
      <c r="H15" s="3">
        <f t="shared" si="1"/>
        <v>4</v>
      </c>
      <c r="I15" s="11"/>
      <c r="K15" s="5"/>
      <c r="N15" s="35"/>
      <c r="O15" s="38" t="s">
        <v>376</v>
      </c>
    </row>
    <row r="16" spans="1:15" ht="18.75" hidden="1" customHeight="1">
      <c r="A16" s="148"/>
      <c r="B16" s="89">
        <f t="shared" si="2"/>
        <v>30013</v>
      </c>
      <c r="C16" s="13">
        <f t="shared" si="3"/>
        <v>12</v>
      </c>
      <c r="D16" s="13" t="str">
        <f t="shared" si="0"/>
        <v>C</v>
      </c>
      <c r="E16" s="3">
        <v>4</v>
      </c>
      <c r="G16" s="3">
        <v>2</v>
      </c>
      <c r="H16" s="3">
        <f t="shared" si="1"/>
        <v>4</v>
      </c>
      <c r="I16" s="11"/>
      <c r="K16" s="5"/>
      <c r="N16" s="35"/>
      <c r="O16" s="38" t="s">
        <v>376</v>
      </c>
    </row>
    <row r="17" spans="1:15" ht="18.75" hidden="1" customHeight="1" thickBot="1">
      <c r="A17" s="148"/>
      <c r="B17" s="97">
        <f t="shared" si="2"/>
        <v>30015</v>
      </c>
      <c r="C17" s="74">
        <f t="shared" si="3"/>
        <v>14</v>
      </c>
      <c r="D17" s="74" t="str">
        <f t="shared" si="0"/>
        <v>E</v>
      </c>
      <c r="E17" s="3">
        <v>4</v>
      </c>
      <c r="G17" s="3">
        <v>2</v>
      </c>
      <c r="H17" s="3">
        <f t="shared" si="1"/>
        <v>4</v>
      </c>
      <c r="I17" s="11"/>
      <c r="K17" s="5"/>
      <c r="N17" s="35"/>
      <c r="O17" s="38" t="s">
        <v>376</v>
      </c>
    </row>
    <row r="18" spans="1:15" ht="18.75" hidden="1" customHeight="1">
      <c r="A18" s="148"/>
      <c r="B18" s="89">
        <f t="shared" si="2"/>
        <v>30017</v>
      </c>
      <c r="C18" s="13">
        <f t="shared" si="3"/>
        <v>16</v>
      </c>
      <c r="D18" s="13" t="str">
        <f t="shared" si="0"/>
        <v>10</v>
      </c>
      <c r="E18" s="3">
        <v>4</v>
      </c>
      <c r="G18" s="3">
        <v>2</v>
      </c>
      <c r="H18" s="3">
        <f t="shared" si="1"/>
        <v>4</v>
      </c>
      <c r="I18" s="11"/>
      <c r="K18" s="5"/>
      <c r="N18" s="35"/>
      <c r="O18" s="38" t="s">
        <v>376</v>
      </c>
    </row>
    <row r="19" spans="1:15" ht="18.75" hidden="1" customHeight="1">
      <c r="A19" s="148"/>
      <c r="B19" s="89">
        <f t="shared" si="2"/>
        <v>30019</v>
      </c>
      <c r="C19" s="13">
        <f t="shared" si="3"/>
        <v>18</v>
      </c>
      <c r="D19" s="13" t="str">
        <f t="shared" si="0"/>
        <v>12</v>
      </c>
      <c r="E19" s="3">
        <v>4</v>
      </c>
      <c r="G19" s="3">
        <v>2</v>
      </c>
      <c r="H19" s="3">
        <f t="shared" si="1"/>
        <v>4</v>
      </c>
      <c r="I19" s="11"/>
      <c r="K19" s="5"/>
      <c r="N19" s="35"/>
      <c r="O19" s="38" t="s">
        <v>376</v>
      </c>
    </row>
    <row r="20" spans="1:15" ht="18.75" hidden="1" customHeight="1">
      <c r="A20" s="148"/>
      <c r="B20" s="89">
        <f t="shared" si="2"/>
        <v>30021</v>
      </c>
      <c r="C20" s="13">
        <f t="shared" si="3"/>
        <v>20</v>
      </c>
      <c r="D20" s="13" t="str">
        <f t="shared" si="0"/>
        <v>14</v>
      </c>
      <c r="E20" s="3">
        <v>4</v>
      </c>
      <c r="G20" s="3">
        <v>2</v>
      </c>
      <c r="H20" s="3">
        <f t="shared" si="1"/>
        <v>4</v>
      </c>
      <c r="I20" s="11"/>
      <c r="K20" s="5"/>
      <c r="N20" s="35"/>
      <c r="O20" s="38" t="s">
        <v>376</v>
      </c>
    </row>
    <row r="21" spans="1:15" ht="18.75" hidden="1" customHeight="1" thickBot="1">
      <c r="A21" s="149"/>
      <c r="B21" s="97">
        <f t="shared" si="2"/>
        <v>30023</v>
      </c>
      <c r="C21" s="74">
        <f t="shared" si="3"/>
        <v>22</v>
      </c>
      <c r="D21" s="74" t="str">
        <f t="shared" si="0"/>
        <v>16</v>
      </c>
      <c r="E21" s="3">
        <v>4</v>
      </c>
      <c r="G21" s="3">
        <v>1</v>
      </c>
      <c r="H21" s="3">
        <f t="shared" si="1"/>
        <v>2</v>
      </c>
      <c r="I21" s="11"/>
      <c r="K21" s="5"/>
      <c r="N21" s="35"/>
      <c r="O21" s="38" t="s">
        <v>376</v>
      </c>
    </row>
    <row r="22" spans="1:15" ht="30">
      <c r="A22" s="147" t="s">
        <v>384</v>
      </c>
      <c r="B22" s="98">
        <f t="shared" ref="B22:B47" si="4">C22+40001</f>
        <v>40029</v>
      </c>
      <c r="C22" s="99">
        <f>(28+QUOTIENT((I4-1),2))</f>
        <v>28</v>
      </c>
      <c r="D22" s="99" t="str">
        <f t="shared" si="0"/>
        <v>1C</v>
      </c>
      <c r="E22" s="100">
        <v>3</v>
      </c>
      <c r="F22" s="100"/>
      <c r="G22" s="100">
        <v>1</v>
      </c>
      <c r="H22" s="100">
        <v>2</v>
      </c>
      <c r="I22" s="101" t="s">
        <v>385</v>
      </c>
      <c r="J22" s="102" t="s">
        <v>133</v>
      </c>
      <c r="K22" s="103"/>
      <c r="L22" s="104" t="s">
        <v>130</v>
      </c>
      <c r="M22" s="104" t="s">
        <v>86</v>
      </c>
      <c r="N22" s="105" t="s">
        <v>386</v>
      </c>
      <c r="O22" s="106"/>
    </row>
    <row r="23" spans="1:15" ht="30">
      <c r="A23" s="148"/>
      <c r="B23" s="107">
        <f t="shared" si="4"/>
        <v>40069</v>
      </c>
      <c r="C23" s="108">
        <f>(68+QUOTIENT((I4-1),2))</f>
        <v>68</v>
      </c>
      <c r="D23" s="99" t="str">
        <f t="shared" si="0"/>
        <v>44</v>
      </c>
      <c r="E23" s="109">
        <v>3</v>
      </c>
      <c r="F23" s="109"/>
      <c r="G23" s="109">
        <v>1</v>
      </c>
      <c r="H23" s="109">
        <f t="shared" ref="H23:H47" si="5">G23*2</f>
        <v>2</v>
      </c>
      <c r="I23" s="110" t="s">
        <v>387</v>
      </c>
      <c r="J23" s="111" t="s">
        <v>158</v>
      </c>
      <c r="K23" s="112"/>
      <c r="L23" s="113" t="s">
        <v>130</v>
      </c>
      <c r="M23" s="113" t="s">
        <v>86</v>
      </c>
      <c r="N23" s="36" t="s">
        <v>386</v>
      </c>
      <c r="O23" s="114"/>
    </row>
    <row r="24" spans="1:15" ht="30.75" thickBot="1">
      <c r="A24" s="148"/>
      <c r="B24" s="98">
        <f t="shared" si="4"/>
        <v>40189</v>
      </c>
      <c r="C24" s="99">
        <f>(188+QUOTIENT((I4-1),2))</f>
        <v>188</v>
      </c>
      <c r="D24" s="99" t="str">
        <f t="shared" si="0"/>
        <v>BC</v>
      </c>
      <c r="E24" s="109">
        <v>3</v>
      </c>
      <c r="F24" s="109"/>
      <c r="G24" s="109">
        <v>1</v>
      </c>
      <c r="H24" s="109">
        <f t="shared" si="5"/>
        <v>2</v>
      </c>
      <c r="I24" s="110" t="s">
        <v>388</v>
      </c>
      <c r="J24" s="113" t="s">
        <v>82</v>
      </c>
      <c r="K24" s="109"/>
      <c r="L24" s="113" t="s">
        <v>130</v>
      </c>
      <c r="M24" s="113" t="s">
        <v>86</v>
      </c>
      <c r="N24" s="36" t="s">
        <v>386</v>
      </c>
      <c r="O24" s="38" t="s">
        <v>376</v>
      </c>
    </row>
    <row r="25" spans="1:15" ht="52.5" customHeight="1">
      <c r="A25" s="147" t="s">
        <v>389</v>
      </c>
      <c r="B25" s="12">
        <f t="shared" si="4"/>
        <v>40401</v>
      </c>
      <c r="C25" s="32">
        <f>(400+(I4-1)*40)</f>
        <v>400</v>
      </c>
      <c r="D25" s="32" t="str">
        <f t="shared" si="0"/>
        <v>190</v>
      </c>
      <c r="E25" s="6">
        <v>3</v>
      </c>
      <c r="F25" s="6">
        <v>16</v>
      </c>
      <c r="G25" s="6">
        <v>1</v>
      </c>
      <c r="H25" s="6">
        <f t="shared" si="5"/>
        <v>2</v>
      </c>
      <c r="I25" s="10" t="s">
        <v>390</v>
      </c>
      <c r="J25" s="4" t="s">
        <v>391</v>
      </c>
      <c r="K25" s="6">
        <v>120</v>
      </c>
      <c r="L25" s="4" t="s">
        <v>30</v>
      </c>
      <c r="M25" s="4" t="s">
        <v>31</v>
      </c>
      <c r="N25" s="105" t="s">
        <v>392</v>
      </c>
      <c r="O25" s="37" t="s">
        <v>376</v>
      </c>
    </row>
    <row r="26" spans="1:15" ht="37.5" customHeight="1">
      <c r="A26" s="148"/>
      <c r="B26" s="89">
        <f t="shared" si="4"/>
        <v>40402</v>
      </c>
      <c r="C26" s="13">
        <f>C25+G25</f>
        <v>401</v>
      </c>
      <c r="D26" s="13" t="str">
        <f t="shared" si="0"/>
        <v>191</v>
      </c>
      <c r="E26" s="3">
        <v>3</v>
      </c>
      <c r="F26" s="3">
        <v>16</v>
      </c>
      <c r="G26" s="3">
        <v>1</v>
      </c>
      <c r="H26" s="3">
        <f t="shared" si="5"/>
        <v>2</v>
      </c>
      <c r="I26" s="11" t="s">
        <v>393</v>
      </c>
      <c r="J26" s="5" t="s">
        <v>394</v>
      </c>
      <c r="K26" s="3">
        <v>600</v>
      </c>
      <c r="L26" s="5" t="s">
        <v>30</v>
      </c>
      <c r="M26" s="5" t="s">
        <v>31</v>
      </c>
      <c r="N26" s="36" t="s">
        <v>395</v>
      </c>
      <c r="O26" s="38" t="s">
        <v>376</v>
      </c>
    </row>
    <row r="27" spans="1:15" ht="37.5" customHeight="1">
      <c r="A27" s="148"/>
      <c r="B27" s="89">
        <f t="shared" si="4"/>
        <v>40403</v>
      </c>
      <c r="C27" s="13">
        <f t="shared" ref="C27:C47" si="6">C26+G26</f>
        <v>402</v>
      </c>
      <c r="D27" s="118" t="str">
        <f>DEC2HEX(C27)</f>
        <v>192</v>
      </c>
      <c r="E27" s="3">
        <v>3</v>
      </c>
      <c r="F27" s="3">
        <v>16</v>
      </c>
      <c r="G27" s="3">
        <v>2</v>
      </c>
      <c r="H27" s="3">
        <f>G27*2</f>
        <v>4</v>
      </c>
      <c r="I27" s="11" t="s">
        <v>263</v>
      </c>
      <c r="K27" s="3">
        <v>0</v>
      </c>
      <c r="L27" s="5" t="s">
        <v>34</v>
      </c>
      <c r="M27" s="5" t="s">
        <v>31</v>
      </c>
      <c r="N27" s="36" t="s">
        <v>396</v>
      </c>
      <c r="O27" s="38" t="s">
        <v>376</v>
      </c>
    </row>
    <row r="28" spans="1:15" ht="37.5" customHeight="1">
      <c r="A28" s="148"/>
      <c r="B28" s="89">
        <f t="shared" si="4"/>
        <v>40405</v>
      </c>
      <c r="C28" s="13">
        <f t="shared" si="6"/>
        <v>404</v>
      </c>
      <c r="D28" s="13" t="str">
        <f t="shared" si="0"/>
        <v>194</v>
      </c>
      <c r="E28" s="3">
        <v>3</v>
      </c>
      <c r="F28" s="3">
        <v>16</v>
      </c>
      <c r="G28" s="3">
        <v>2</v>
      </c>
      <c r="H28" s="3">
        <f t="shared" si="5"/>
        <v>4</v>
      </c>
      <c r="I28" s="11" t="s">
        <v>330</v>
      </c>
      <c r="J28" s="84" t="s">
        <v>397</v>
      </c>
      <c r="K28" s="3">
        <v>433.92</v>
      </c>
      <c r="L28" s="5" t="s">
        <v>332</v>
      </c>
      <c r="M28" s="5" t="s">
        <v>31</v>
      </c>
      <c r="N28" s="36" t="s">
        <v>398</v>
      </c>
      <c r="O28" s="38" t="s">
        <v>376</v>
      </c>
    </row>
    <row r="29" spans="1:15" ht="60" customHeight="1">
      <c r="A29" s="148"/>
      <c r="B29" s="89">
        <f t="shared" si="4"/>
        <v>40407</v>
      </c>
      <c r="C29" s="13">
        <f t="shared" si="6"/>
        <v>406</v>
      </c>
      <c r="D29" s="13" t="str">
        <f t="shared" si="0"/>
        <v>196</v>
      </c>
      <c r="E29" s="3">
        <v>3</v>
      </c>
      <c r="F29" s="3">
        <v>16</v>
      </c>
      <c r="G29" s="3">
        <v>1</v>
      </c>
      <c r="H29" s="3">
        <f t="shared" si="5"/>
        <v>2</v>
      </c>
      <c r="I29" s="11" t="s">
        <v>334</v>
      </c>
      <c r="J29" s="5" t="s">
        <v>335</v>
      </c>
      <c r="K29" s="3">
        <v>15</v>
      </c>
      <c r="L29" s="5" t="s">
        <v>210</v>
      </c>
      <c r="M29" s="5" t="s">
        <v>31</v>
      </c>
      <c r="N29" s="36" t="s">
        <v>399</v>
      </c>
      <c r="O29" s="38" t="s">
        <v>376</v>
      </c>
    </row>
    <row r="30" spans="1:15" ht="45" customHeight="1">
      <c r="A30" s="148"/>
      <c r="B30" s="89">
        <f t="shared" si="4"/>
        <v>40408</v>
      </c>
      <c r="C30" s="13">
        <f t="shared" si="6"/>
        <v>407</v>
      </c>
      <c r="D30" s="13" t="str">
        <f t="shared" si="0"/>
        <v>197</v>
      </c>
      <c r="E30" s="3">
        <v>3</v>
      </c>
      <c r="F30" s="3">
        <v>16</v>
      </c>
      <c r="G30" s="3">
        <v>1</v>
      </c>
      <c r="H30" s="3">
        <f t="shared" si="5"/>
        <v>2</v>
      </c>
      <c r="I30" s="11" t="s">
        <v>337</v>
      </c>
      <c r="J30" s="5" t="s">
        <v>79</v>
      </c>
      <c r="K30" s="3">
        <v>0</v>
      </c>
      <c r="L30" s="5" t="s">
        <v>30</v>
      </c>
      <c r="M30" s="5" t="s">
        <v>31</v>
      </c>
      <c r="N30" s="36" t="s">
        <v>400</v>
      </c>
      <c r="O30" s="38" t="s">
        <v>376</v>
      </c>
    </row>
    <row r="31" spans="1:15" ht="30" customHeight="1">
      <c r="A31" s="148"/>
      <c r="B31" s="89">
        <f t="shared" si="4"/>
        <v>40409</v>
      </c>
      <c r="C31" s="13">
        <f t="shared" si="6"/>
        <v>408</v>
      </c>
      <c r="D31" s="118" t="str">
        <f>DEC2HEX(C31)</f>
        <v>198</v>
      </c>
      <c r="E31" s="3">
        <v>3</v>
      </c>
      <c r="F31" s="3">
        <v>16</v>
      </c>
      <c r="G31" s="3">
        <v>2</v>
      </c>
      <c r="H31" s="3">
        <f>G31*2</f>
        <v>4</v>
      </c>
      <c r="I31" s="11" t="s">
        <v>401</v>
      </c>
      <c r="K31" s="3">
        <v>1</v>
      </c>
      <c r="L31" s="5" t="s">
        <v>332</v>
      </c>
      <c r="M31" s="5" t="s">
        <v>31</v>
      </c>
      <c r="N31" s="36" t="s">
        <v>402</v>
      </c>
      <c r="O31" s="38" t="s">
        <v>376</v>
      </c>
    </row>
    <row r="32" spans="1:15" ht="30" customHeight="1">
      <c r="A32" s="148"/>
      <c r="B32" s="89">
        <f t="shared" si="4"/>
        <v>40411</v>
      </c>
      <c r="C32" s="13">
        <f t="shared" si="6"/>
        <v>410</v>
      </c>
      <c r="D32" s="118" t="str">
        <f>DEC2HEX(C32)</f>
        <v>19A</v>
      </c>
      <c r="E32" s="3">
        <v>3</v>
      </c>
      <c r="F32" s="3">
        <v>16</v>
      </c>
      <c r="G32" s="3">
        <v>2</v>
      </c>
      <c r="H32" s="3">
        <f>G32*2</f>
        <v>4</v>
      </c>
      <c r="I32" s="11" t="s">
        <v>403</v>
      </c>
      <c r="K32" s="3">
        <v>0</v>
      </c>
      <c r="L32" s="5" t="s">
        <v>332</v>
      </c>
      <c r="M32" s="5" t="s">
        <v>31</v>
      </c>
      <c r="N32" s="36" t="s">
        <v>402</v>
      </c>
      <c r="O32" s="38" t="s">
        <v>376</v>
      </c>
    </row>
    <row r="33" spans="1:15" ht="30" customHeight="1">
      <c r="A33" s="148"/>
      <c r="B33" s="89">
        <f t="shared" si="4"/>
        <v>40413</v>
      </c>
      <c r="C33" s="13">
        <f t="shared" si="6"/>
        <v>412</v>
      </c>
      <c r="D33" s="13" t="str">
        <f t="shared" si="0"/>
        <v>19C</v>
      </c>
      <c r="E33" s="3">
        <v>3</v>
      </c>
      <c r="F33" s="3">
        <v>16</v>
      </c>
      <c r="G33" s="3">
        <v>2</v>
      </c>
      <c r="H33" s="3">
        <f t="shared" si="5"/>
        <v>4</v>
      </c>
      <c r="I33" s="11" t="s">
        <v>404</v>
      </c>
      <c r="K33" s="3">
        <v>1</v>
      </c>
      <c r="L33" s="5" t="s">
        <v>332</v>
      </c>
      <c r="M33" s="5" t="s">
        <v>31</v>
      </c>
      <c r="N33" s="36" t="s">
        <v>405</v>
      </c>
      <c r="O33" s="38" t="s">
        <v>376</v>
      </c>
    </row>
    <row r="34" spans="1:15" ht="30" customHeight="1">
      <c r="A34" s="148"/>
      <c r="B34" s="89">
        <f t="shared" si="4"/>
        <v>40415</v>
      </c>
      <c r="C34" s="13">
        <f t="shared" si="6"/>
        <v>414</v>
      </c>
      <c r="D34" s="13" t="str">
        <f t="shared" si="0"/>
        <v>19E</v>
      </c>
      <c r="E34" s="3">
        <v>3</v>
      </c>
      <c r="F34" s="3">
        <v>16</v>
      </c>
      <c r="G34" s="3">
        <v>2</v>
      </c>
      <c r="H34" s="3">
        <f t="shared" si="5"/>
        <v>4</v>
      </c>
      <c r="I34" s="11" t="s">
        <v>406</v>
      </c>
      <c r="K34" s="3">
        <v>0</v>
      </c>
      <c r="L34" s="5" t="s">
        <v>332</v>
      </c>
      <c r="M34" s="5" t="s">
        <v>31</v>
      </c>
      <c r="N34" s="36" t="s">
        <v>405</v>
      </c>
      <c r="O34" s="38" t="s">
        <v>376</v>
      </c>
    </row>
    <row r="35" spans="1:15" ht="45" customHeight="1" thickBot="1">
      <c r="A35" s="148"/>
      <c r="B35" s="89">
        <f t="shared" si="4"/>
        <v>40417</v>
      </c>
      <c r="C35" s="13">
        <f t="shared" si="6"/>
        <v>416</v>
      </c>
      <c r="D35" s="13" t="str">
        <f t="shared" si="0"/>
        <v>1A0</v>
      </c>
      <c r="E35" s="3">
        <v>3</v>
      </c>
      <c r="F35" s="3">
        <v>16</v>
      </c>
      <c r="G35" s="3">
        <v>2</v>
      </c>
      <c r="H35" s="3">
        <f t="shared" si="5"/>
        <v>4</v>
      </c>
      <c r="I35" s="129" t="s">
        <v>407</v>
      </c>
      <c r="K35" s="3">
        <v>0</v>
      </c>
      <c r="L35" s="5" t="s">
        <v>332</v>
      </c>
      <c r="M35" s="5" t="s">
        <v>31</v>
      </c>
      <c r="N35" s="36" t="s">
        <v>408</v>
      </c>
      <c r="O35" s="38" t="s">
        <v>376</v>
      </c>
    </row>
    <row r="36" spans="1:15" ht="18.75" hidden="1" customHeight="1">
      <c r="A36" s="148"/>
      <c r="B36" s="89">
        <f t="shared" si="4"/>
        <v>40419</v>
      </c>
      <c r="C36" s="13">
        <f t="shared" si="6"/>
        <v>418</v>
      </c>
      <c r="D36" s="13" t="str">
        <f t="shared" si="0"/>
        <v>1A2</v>
      </c>
      <c r="E36" s="3">
        <v>3</v>
      </c>
      <c r="F36" s="3">
        <v>16</v>
      </c>
      <c r="G36" s="3">
        <v>2</v>
      </c>
      <c r="H36" s="3">
        <f t="shared" si="5"/>
        <v>4</v>
      </c>
      <c r="I36" s="11" t="s">
        <v>409</v>
      </c>
      <c r="K36" s="3">
        <v>0</v>
      </c>
      <c r="L36" s="5" t="s">
        <v>332</v>
      </c>
      <c r="M36" s="5" t="s">
        <v>31</v>
      </c>
      <c r="N36" s="2" t="s">
        <v>410</v>
      </c>
      <c r="O36" s="38" t="s">
        <v>376</v>
      </c>
    </row>
    <row r="37" spans="1:15" ht="18.75" hidden="1" customHeight="1">
      <c r="A37" s="148"/>
      <c r="B37" s="89">
        <f t="shared" si="4"/>
        <v>40421</v>
      </c>
      <c r="C37" s="13">
        <f t="shared" si="6"/>
        <v>420</v>
      </c>
      <c r="D37" s="13" t="str">
        <f t="shared" si="0"/>
        <v>1A4</v>
      </c>
      <c r="E37" s="3">
        <v>3</v>
      </c>
      <c r="F37" s="3">
        <v>16</v>
      </c>
      <c r="G37" s="3">
        <v>2</v>
      </c>
      <c r="H37" s="3">
        <f t="shared" si="5"/>
        <v>4</v>
      </c>
      <c r="I37" s="11" t="s">
        <v>411</v>
      </c>
      <c r="K37" s="3">
        <v>0</v>
      </c>
      <c r="L37" s="5" t="s">
        <v>332</v>
      </c>
      <c r="M37" s="5" t="s">
        <v>31</v>
      </c>
      <c r="N37" s="2" t="s">
        <v>412</v>
      </c>
      <c r="O37" s="38" t="s">
        <v>376</v>
      </c>
    </row>
    <row r="38" spans="1:15" ht="18.75" hidden="1" customHeight="1">
      <c r="A38" s="148"/>
      <c r="B38" s="89">
        <f t="shared" si="4"/>
        <v>40423</v>
      </c>
      <c r="C38" s="13">
        <f t="shared" si="6"/>
        <v>422</v>
      </c>
      <c r="D38" s="13" t="str">
        <f t="shared" si="0"/>
        <v>1A6</v>
      </c>
      <c r="E38" s="3">
        <v>3</v>
      </c>
      <c r="F38" s="3">
        <v>16</v>
      </c>
      <c r="G38" s="3">
        <v>2</v>
      </c>
      <c r="H38" s="3">
        <f t="shared" si="5"/>
        <v>4</v>
      </c>
      <c r="I38" s="11" t="s">
        <v>413</v>
      </c>
      <c r="K38" s="3">
        <v>0</v>
      </c>
      <c r="L38" s="5" t="s">
        <v>332</v>
      </c>
      <c r="M38" s="5" t="s">
        <v>31</v>
      </c>
      <c r="N38" s="2" t="s">
        <v>414</v>
      </c>
      <c r="O38" s="38" t="s">
        <v>376</v>
      </c>
    </row>
    <row r="39" spans="1:15" ht="18.75" hidden="1" customHeight="1">
      <c r="A39" s="148"/>
      <c r="B39" s="89">
        <f t="shared" si="4"/>
        <v>40425</v>
      </c>
      <c r="C39" s="13">
        <f t="shared" si="6"/>
        <v>424</v>
      </c>
      <c r="D39" s="13" t="str">
        <f t="shared" si="0"/>
        <v>1A8</v>
      </c>
      <c r="E39" s="3">
        <v>3</v>
      </c>
      <c r="F39" s="3">
        <v>16</v>
      </c>
      <c r="G39" s="3">
        <v>2</v>
      </c>
      <c r="H39" s="3">
        <f t="shared" si="5"/>
        <v>4</v>
      </c>
      <c r="I39" s="11" t="s">
        <v>415</v>
      </c>
      <c r="K39" s="3">
        <v>0</v>
      </c>
      <c r="L39" s="5" t="s">
        <v>332</v>
      </c>
      <c r="M39" s="5" t="s">
        <v>31</v>
      </c>
      <c r="N39" s="2" t="s">
        <v>416</v>
      </c>
      <c r="O39" s="38" t="s">
        <v>376</v>
      </c>
    </row>
    <row r="40" spans="1:15" ht="18.75" hidden="1" customHeight="1" thickBot="1">
      <c r="A40" s="148"/>
      <c r="B40" s="89">
        <f t="shared" si="4"/>
        <v>40427</v>
      </c>
      <c r="C40" s="13">
        <f t="shared" si="6"/>
        <v>426</v>
      </c>
      <c r="D40" s="118" t="str">
        <f>DEC2HEX(C40)</f>
        <v>1AA</v>
      </c>
      <c r="E40" s="3">
        <v>3</v>
      </c>
      <c r="F40" s="3">
        <v>16</v>
      </c>
      <c r="G40" s="3">
        <v>1</v>
      </c>
      <c r="H40" s="3">
        <f>G40*2</f>
        <v>2</v>
      </c>
      <c r="I40" s="11" t="s">
        <v>417</v>
      </c>
      <c r="K40" s="5" t="s">
        <v>418</v>
      </c>
      <c r="L40" s="5" t="s">
        <v>30</v>
      </c>
      <c r="M40" s="5" t="s">
        <v>31</v>
      </c>
      <c r="N40" s="36" t="s">
        <v>419</v>
      </c>
      <c r="O40" s="38" t="s">
        <v>376</v>
      </c>
    </row>
    <row r="41" spans="1:15" ht="18.75" hidden="1" customHeight="1">
      <c r="A41" s="148"/>
      <c r="B41" s="89">
        <f t="shared" si="4"/>
        <v>40428</v>
      </c>
      <c r="C41" s="13">
        <f t="shared" si="6"/>
        <v>427</v>
      </c>
      <c r="D41" s="118" t="str">
        <f>DEC2HEX(C41)</f>
        <v>1AB</v>
      </c>
      <c r="E41" s="3">
        <v>3</v>
      </c>
      <c r="F41" s="3">
        <v>16</v>
      </c>
      <c r="G41" s="3">
        <v>2</v>
      </c>
      <c r="H41" s="3">
        <f>G41*2</f>
        <v>4</v>
      </c>
      <c r="I41" s="11" t="s">
        <v>345</v>
      </c>
      <c r="K41" s="5"/>
      <c r="M41" s="5" t="s">
        <v>31</v>
      </c>
      <c r="N41" s="122"/>
      <c r="O41" s="38" t="s">
        <v>376</v>
      </c>
    </row>
    <row r="42" spans="1:15" ht="30" hidden="1" customHeight="1">
      <c r="A42" s="148"/>
      <c r="B42" s="89">
        <f t="shared" si="4"/>
        <v>40430</v>
      </c>
      <c r="C42" s="13">
        <f t="shared" si="6"/>
        <v>429</v>
      </c>
      <c r="D42" s="13" t="str">
        <f t="shared" ref="D42:D43" si="7">DEC2HEX(C42)</f>
        <v>1AD</v>
      </c>
      <c r="E42" s="3">
        <v>3</v>
      </c>
      <c r="F42" s="3">
        <v>16</v>
      </c>
      <c r="G42" s="3">
        <v>2</v>
      </c>
      <c r="H42" s="3">
        <f t="shared" ref="H42:H43" si="8">G42*2</f>
        <v>4</v>
      </c>
      <c r="I42" s="11" t="s">
        <v>345</v>
      </c>
      <c r="M42" s="5" t="s">
        <v>31</v>
      </c>
      <c r="N42" s="36"/>
      <c r="O42" s="38" t="s">
        <v>376</v>
      </c>
    </row>
    <row r="43" spans="1:15" ht="30" hidden="1" customHeight="1">
      <c r="A43" s="148"/>
      <c r="B43" s="89">
        <f t="shared" si="4"/>
        <v>40432</v>
      </c>
      <c r="C43" s="13">
        <f t="shared" si="6"/>
        <v>431</v>
      </c>
      <c r="D43" s="13" t="str">
        <f t="shared" si="7"/>
        <v>1AF</v>
      </c>
      <c r="E43" s="3">
        <v>3</v>
      </c>
      <c r="F43" s="3">
        <v>16</v>
      </c>
      <c r="G43" s="3">
        <v>1</v>
      </c>
      <c r="H43" s="3">
        <f t="shared" si="8"/>
        <v>2</v>
      </c>
      <c r="I43" s="11" t="s">
        <v>345</v>
      </c>
      <c r="M43" s="5" t="s">
        <v>31</v>
      </c>
      <c r="N43" s="36"/>
      <c r="O43" s="38" t="s">
        <v>376</v>
      </c>
    </row>
    <row r="44" spans="1:15" ht="18.75" hidden="1" customHeight="1">
      <c r="A44" s="148"/>
      <c r="B44" s="89">
        <f t="shared" si="4"/>
        <v>40433</v>
      </c>
      <c r="C44" s="13">
        <f t="shared" si="6"/>
        <v>432</v>
      </c>
      <c r="D44" s="13" t="str">
        <f t="shared" si="0"/>
        <v>1B0</v>
      </c>
      <c r="E44" s="3">
        <v>3</v>
      </c>
      <c r="F44" s="3">
        <v>16</v>
      </c>
      <c r="G44" s="3">
        <v>5</v>
      </c>
      <c r="H44" s="3">
        <f t="shared" si="5"/>
        <v>10</v>
      </c>
      <c r="I44" s="11" t="s">
        <v>345</v>
      </c>
      <c r="M44" s="5" t="s">
        <v>31</v>
      </c>
      <c r="O44" s="38" t="s">
        <v>376</v>
      </c>
    </row>
    <row r="45" spans="1:15" ht="52.5" hidden="1" customHeight="1">
      <c r="A45" s="148"/>
      <c r="B45" s="89">
        <f t="shared" si="4"/>
        <v>40438</v>
      </c>
      <c r="C45" s="13">
        <f t="shared" si="6"/>
        <v>437</v>
      </c>
      <c r="D45" s="13" t="str">
        <f t="shared" si="0"/>
        <v>1B5</v>
      </c>
      <c r="E45" s="3">
        <v>3</v>
      </c>
      <c r="F45" s="3">
        <v>16</v>
      </c>
      <c r="G45" s="3">
        <v>1</v>
      </c>
      <c r="H45" s="3">
        <f t="shared" si="5"/>
        <v>2</v>
      </c>
      <c r="I45" s="11" t="s">
        <v>420</v>
      </c>
      <c r="K45" s="85" t="s">
        <v>421</v>
      </c>
      <c r="L45" s="5" t="s">
        <v>422</v>
      </c>
      <c r="M45" s="5" t="s">
        <v>31</v>
      </c>
      <c r="N45" s="36" t="s">
        <v>423</v>
      </c>
      <c r="O45" s="38" t="s">
        <v>376</v>
      </c>
    </row>
    <row r="46" spans="1:15" ht="18.75" hidden="1" customHeight="1">
      <c r="A46" s="148"/>
      <c r="B46" s="89">
        <f t="shared" si="4"/>
        <v>40439</v>
      </c>
      <c r="C46" s="13">
        <f t="shared" si="6"/>
        <v>438</v>
      </c>
      <c r="D46" s="13" t="str">
        <f t="shared" si="0"/>
        <v>1B6</v>
      </c>
      <c r="E46" s="3">
        <v>3</v>
      </c>
      <c r="F46" s="3">
        <v>16</v>
      </c>
      <c r="G46" s="3">
        <v>1</v>
      </c>
      <c r="H46" s="3">
        <f t="shared" si="5"/>
        <v>2</v>
      </c>
      <c r="I46" s="11" t="s">
        <v>424</v>
      </c>
      <c r="K46" s="85" t="s">
        <v>425</v>
      </c>
      <c r="L46" s="5" t="s">
        <v>422</v>
      </c>
      <c r="M46" s="5" t="s">
        <v>31</v>
      </c>
      <c r="N46" s="2" t="s">
        <v>426</v>
      </c>
      <c r="O46" s="38" t="s">
        <v>376</v>
      </c>
    </row>
    <row r="47" spans="1:15" ht="18.75" hidden="1" customHeight="1" thickBot="1">
      <c r="A47" s="149"/>
      <c r="B47" s="89">
        <f t="shared" si="4"/>
        <v>40440</v>
      </c>
      <c r="C47" s="13">
        <f t="shared" si="6"/>
        <v>439</v>
      </c>
      <c r="D47" s="74" t="str">
        <f t="shared" si="0"/>
        <v>1B7</v>
      </c>
      <c r="E47" s="90">
        <v>3</v>
      </c>
      <c r="F47" s="90">
        <v>16</v>
      </c>
      <c r="G47" s="90">
        <v>1</v>
      </c>
      <c r="H47" s="90">
        <f t="shared" si="5"/>
        <v>2</v>
      </c>
      <c r="I47" s="115" t="s">
        <v>427</v>
      </c>
      <c r="J47" s="92"/>
      <c r="K47" s="85" t="s">
        <v>428</v>
      </c>
      <c r="L47" s="92" t="s">
        <v>422</v>
      </c>
      <c r="M47" s="92" t="s">
        <v>31</v>
      </c>
      <c r="N47" s="2" t="s">
        <v>426</v>
      </c>
      <c r="O47" s="38" t="s">
        <v>376</v>
      </c>
    </row>
    <row r="48" spans="1:15" ht="18.75">
      <c r="A48" s="40"/>
      <c r="B48" s="32"/>
      <c r="C48" s="32"/>
      <c r="D48" s="32"/>
      <c r="E48" s="6"/>
      <c r="F48" s="6"/>
      <c r="G48" s="6"/>
      <c r="H48" s="6"/>
      <c r="I48" s="4"/>
      <c r="J48" s="4"/>
      <c r="K48" s="6"/>
      <c r="L48" s="4"/>
      <c r="M48" s="4"/>
      <c r="N48" s="34"/>
      <c r="O48" s="4"/>
    </row>
    <row r="49" spans="1:15" ht="18.75">
      <c r="B49" s="13"/>
      <c r="C49" s="13"/>
      <c r="D49" s="13"/>
    </row>
    <row r="50" spans="1:15" ht="18.75">
      <c r="B50" s="13"/>
      <c r="C50" s="13"/>
      <c r="D50" s="13"/>
    </row>
    <row r="51" spans="1:15" ht="18.75">
      <c r="B51" s="13"/>
      <c r="C51" s="13"/>
      <c r="D51" s="13"/>
    </row>
    <row r="52" spans="1:15" ht="18.75">
      <c r="B52" s="13"/>
      <c r="C52" s="13"/>
      <c r="D52" s="13"/>
    </row>
    <row r="53" spans="1:15" s="3" customFormat="1" ht="18.75">
      <c r="A53" s="1"/>
      <c r="B53" s="13"/>
      <c r="C53" s="13"/>
      <c r="D53" s="13"/>
      <c r="I53" s="5"/>
      <c r="J53" s="5"/>
      <c r="L53" s="5"/>
      <c r="M53" s="5"/>
      <c r="N53" s="2"/>
      <c r="O53" s="5"/>
    </row>
    <row r="54" spans="1:15" s="3" customFormat="1" ht="18.75">
      <c r="A54" s="1"/>
      <c r="B54" s="13"/>
      <c r="C54" s="13"/>
      <c r="D54" s="13"/>
      <c r="I54" s="5"/>
      <c r="J54" s="5"/>
      <c r="L54" s="5"/>
      <c r="M54" s="5"/>
      <c r="N54" s="2"/>
      <c r="O54" s="5"/>
    </row>
    <row r="55" spans="1:15" s="3" customFormat="1" ht="18.75">
      <c r="A55" s="1"/>
      <c r="B55" s="13"/>
      <c r="C55" s="13"/>
      <c r="D55" s="13"/>
      <c r="I55" s="5"/>
      <c r="J55" s="5"/>
      <c r="L55" s="5"/>
      <c r="M55" s="5"/>
      <c r="N55" s="2"/>
      <c r="O55" s="5"/>
    </row>
    <row r="56" spans="1:15" s="3" customFormat="1" ht="18.75">
      <c r="A56" s="1"/>
      <c r="B56" s="13"/>
      <c r="C56" s="13"/>
      <c r="D56" s="13"/>
      <c r="I56" s="5"/>
      <c r="J56" s="5"/>
      <c r="L56" s="5"/>
      <c r="M56" s="5"/>
      <c r="N56" s="2"/>
      <c r="O56" s="5"/>
    </row>
    <row r="57" spans="1:15" s="3" customFormat="1" ht="18.75">
      <c r="A57" s="1"/>
      <c r="B57" s="13"/>
      <c r="C57" s="13"/>
      <c r="D57" s="13"/>
      <c r="I57" s="5"/>
      <c r="J57" s="5"/>
      <c r="L57" s="5"/>
      <c r="M57" s="5"/>
      <c r="N57" s="2"/>
      <c r="O57" s="5"/>
    </row>
    <row r="58" spans="1:15" s="3" customFormat="1" ht="18.75">
      <c r="A58" s="1"/>
      <c r="B58" s="13"/>
      <c r="C58" s="13"/>
      <c r="D58" s="13"/>
      <c r="I58" s="5"/>
      <c r="J58" s="5"/>
      <c r="L58" s="5"/>
      <c r="M58" s="5"/>
      <c r="N58" s="2"/>
      <c r="O58" s="5"/>
    </row>
    <row r="59" spans="1:15" s="3" customFormat="1" ht="18.75">
      <c r="A59" s="1"/>
      <c r="B59" s="13"/>
      <c r="C59" s="13"/>
      <c r="D59" s="13"/>
      <c r="I59" s="5"/>
      <c r="J59" s="5"/>
      <c r="L59" s="5"/>
      <c r="M59" s="5"/>
      <c r="N59" s="2"/>
      <c r="O59" s="5"/>
    </row>
    <row r="60" spans="1:15" s="3" customFormat="1" ht="18.75">
      <c r="A60" s="1"/>
      <c r="B60" s="13"/>
      <c r="C60" s="13"/>
      <c r="D60" s="13"/>
      <c r="I60" s="5"/>
      <c r="J60" s="5"/>
      <c r="L60" s="5"/>
      <c r="M60" s="5"/>
      <c r="N60" s="2"/>
      <c r="O60" s="5"/>
    </row>
    <row r="61" spans="1:15" s="3" customFormat="1" ht="18.75">
      <c r="A61" s="1"/>
      <c r="B61" s="13"/>
      <c r="C61" s="13"/>
      <c r="D61" s="13"/>
      <c r="I61" s="5"/>
      <c r="J61" s="5"/>
      <c r="L61" s="5"/>
      <c r="M61" s="5"/>
      <c r="N61" s="2"/>
      <c r="O61" s="5"/>
    </row>
  </sheetData>
  <mergeCells count="3">
    <mergeCell ref="A9:A21"/>
    <mergeCell ref="A22:A24"/>
    <mergeCell ref="A25:A47"/>
  </mergeCells>
  <dataValidations disablePrompts="1" count="1">
    <dataValidation type="whole" allowBlank="1" showInputMessage="1" showErrorMessage="1" sqref="I4:I6" xr:uid="{00000000-0002-0000-0100-000000000000}">
      <formula1>1</formula1>
      <formula2>40</formula2>
    </dataValidation>
  </dataValidations>
  <pageMargins left="0.7" right="0.7" top="0.75" bottom="0.75" header="0.3" footer="0.3"/>
  <pageSetup orientation="portrait" r:id="rId1"/>
  <tableParts count="1">
    <tablePart r:id="rId2"/>
  </tablePart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2:O61"/>
  <sheetViews>
    <sheetView topLeftCell="A7" zoomScale="85" zoomScaleNormal="85" workbookViewId="0">
      <selection activeCell="F27" sqref="F27"/>
    </sheetView>
  </sheetViews>
  <sheetFormatPr defaultColWidth="9.140625" defaultRowHeight="15"/>
  <cols>
    <col min="1" max="1" width="24.42578125" style="1" customWidth="1"/>
    <col min="2" max="4" width="15" style="3" customWidth="1"/>
    <col min="5" max="6" width="11.42578125" style="3" customWidth="1"/>
    <col min="7" max="7" width="14.140625" style="3" customWidth="1"/>
    <col min="8" max="8" width="10" style="3" customWidth="1"/>
    <col min="9" max="9" width="40.42578125" style="5" customWidth="1"/>
    <col min="10" max="10" width="14.42578125" style="5" customWidth="1"/>
    <col min="11" max="11" width="8.42578125" style="3" customWidth="1"/>
    <col min="12" max="12" width="8.42578125" style="5" customWidth="1"/>
    <col min="13" max="13" width="14.42578125" style="5" customWidth="1"/>
    <col min="14" max="14" width="84.85546875" style="2" customWidth="1"/>
    <col min="15" max="15" width="33.85546875" style="5" customWidth="1"/>
    <col min="16" max="16384" width="9.140625" style="1"/>
  </cols>
  <sheetData>
    <row r="2" spans="1:15" ht="46.5">
      <c r="A2" s="14" t="s">
        <v>429</v>
      </c>
    </row>
    <row r="3" spans="1:15" ht="15.75" thickBot="1"/>
    <row r="4" spans="1:15" s="17" customFormat="1" ht="34.5" thickBot="1">
      <c r="A4" s="7" t="s">
        <v>361</v>
      </c>
      <c r="B4" s="8"/>
      <c r="C4" s="8"/>
      <c r="D4" s="8"/>
      <c r="E4" s="8"/>
      <c r="F4" s="8"/>
      <c r="G4" s="8"/>
      <c r="H4" s="8"/>
      <c r="I4" s="33">
        <v>1</v>
      </c>
      <c r="J4" s="15" t="s">
        <v>362</v>
      </c>
      <c r="K4" s="8"/>
      <c r="L4" s="9"/>
      <c r="M4" s="9"/>
      <c r="N4" s="16"/>
      <c r="O4" s="9"/>
    </row>
    <row r="5" spans="1:15" s="30" customFormat="1" ht="18.75">
      <c r="A5" s="25"/>
      <c r="B5" s="26"/>
      <c r="C5" s="26"/>
      <c r="D5" s="26"/>
      <c r="E5" s="26"/>
      <c r="F5" s="26"/>
      <c r="G5" s="26"/>
      <c r="H5" s="26"/>
      <c r="I5" s="27"/>
      <c r="J5" s="31" t="s">
        <v>363</v>
      </c>
      <c r="K5" s="26"/>
      <c r="L5" s="28"/>
      <c r="M5" s="28"/>
      <c r="N5" s="29"/>
      <c r="O5" s="28"/>
    </row>
    <row r="6" spans="1:15" s="17" customFormat="1" ht="17.100000000000001" customHeight="1">
      <c r="A6" s="7"/>
      <c r="B6" s="8"/>
      <c r="C6" s="8"/>
      <c r="D6" s="8"/>
      <c r="E6" s="8"/>
      <c r="F6" s="8"/>
      <c r="G6" s="8"/>
      <c r="H6" s="8"/>
      <c r="I6" s="24"/>
      <c r="J6" s="15"/>
      <c r="K6" s="8"/>
      <c r="L6" s="9"/>
      <c r="M6" s="9"/>
      <c r="N6" s="16"/>
      <c r="O6" s="9"/>
    </row>
    <row r="7" spans="1:15" s="18" customFormat="1" ht="27" customHeight="1">
      <c r="B7" s="18" t="s">
        <v>2</v>
      </c>
      <c r="C7" s="18" t="s">
        <v>3</v>
      </c>
      <c r="D7" s="18" t="s">
        <v>4</v>
      </c>
      <c r="E7" s="18" t="s">
        <v>5</v>
      </c>
      <c r="G7" s="18" t="s">
        <v>6</v>
      </c>
      <c r="H7" s="18" t="s">
        <v>7</v>
      </c>
      <c r="I7" s="18" t="s">
        <v>8</v>
      </c>
      <c r="J7" s="18" t="s">
        <v>9</v>
      </c>
      <c r="K7" s="18" t="s">
        <v>10</v>
      </c>
      <c r="L7" s="18" t="s">
        <v>11</v>
      </c>
      <c r="M7" s="18" t="s">
        <v>12</v>
      </c>
      <c r="N7" s="19" t="s">
        <v>13</v>
      </c>
      <c r="O7" s="18" t="s">
        <v>364</v>
      </c>
    </row>
    <row r="8" spans="1:15" s="23" customFormat="1" ht="57" thickBot="1">
      <c r="A8" s="20"/>
      <c r="B8" s="21" t="s">
        <v>14</v>
      </c>
      <c r="C8" s="21" t="s">
        <v>15</v>
      </c>
      <c r="D8" s="21" t="s">
        <v>16</v>
      </c>
      <c r="E8" s="21" t="s">
        <v>17</v>
      </c>
      <c r="F8" s="21" t="s">
        <v>18</v>
      </c>
      <c r="G8" s="21" t="s">
        <v>365</v>
      </c>
      <c r="H8" s="21" t="s">
        <v>21</v>
      </c>
      <c r="I8" s="22" t="s">
        <v>22</v>
      </c>
      <c r="J8" s="22" t="s">
        <v>366</v>
      </c>
      <c r="K8" s="21" t="s">
        <v>24</v>
      </c>
      <c r="L8" s="22" t="s">
        <v>25</v>
      </c>
      <c r="M8" s="22" t="s">
        <v>26</v>
      </c>
      <c r="N8" s="22" t="s">
        <v>367</v>
      </c>
      <c r="O8" s="22" t="s">
        <v>368</v>
      </c>
    </row>
    <row r="9" spans="1:15" ht="18.75" customHeight="1">
      <c r="A9" s="147" t="s">
        <v>369</v>
      </c>
      <c r="B9" s="12">
        <f>C9+30001</f>
        <v>30001</v>
      </c>
      <c r="C9" s="32">
        <f>((I4-1)*32)</f>
        <v>0</v>
      </c>
      <c r="D9" s="32" t="str">
        <f t="shared" ref="D9:D47" si="0">DEC2HEX(C9)</f>
        <v>0</v>
      </c>
      <c r="E9" s="6">
        <v>4</v>
      </c>
      <c r="F9" s="6"/>
      <c r="G9" s="6">
        <v>1</v>
      </c>
      <c r="H9" s="6">
        <f t="shared" ref="H9:H21" si="1">G9*2</f>
        <v>2</v>
      </c>
      <c r="I9" s="10" t="s">
        <v>370</v>
      </c>
      <c r="J9" s="4" t="s">
        <v>371</v>
      </c>
      <c r="K9" s="4"/>
      <c r="L9" s="4" t="s">
        <v>30</v>
      </c>
      <c r="M9" s="4" t="s">
        <v>86</v>
      </c>
      <c r="N9" s="34" t="s">
        <v>372</v>
      </c>
      <c r="O9" s="37"/>
    </row>
    <row r="10" spans="1:15" ht="18.75" customHeight="1">
      <c r="A10" s="148"/>
      <c r="B10" s="41">
        <f>B9+G9</f>
        <v>30002</v>
      </c>
      <c r="C10" s="13">
        <f>C9+G9</f>
        <v>1</v>
      </c>
      <c r="D10" s="13" t="str">
        <f t="shared" si="0"/>
        <v>1</v>
      </c>
      <c r="E10" s="3">
        <v>4</v>
      </c>
      <c r="G10" s="3">
        <v>2</v>
      </c>
      <c r="H10" s="3">
        <f>G10*2</f>
        <v>4</v>
      </c>
      <c r="I10" s="129" t="s">
        <v>430</v>
      </c>
      <c r="J10" s="5" t="s">
        <v>431</v>
      </c>
      <c r="K10" s="5"/>
      <c r="L10" s="5" t="s">
        <v>332</v>
      </c>
      <c r="M10" s="5" t="s">
        <v>86</v>
      </c>
      <c r="N10" s="2" t="s">
        <v>432</v>
      </c>
      <c r="O10" s="38" t="s">
        <v>376</v>
      </c>
    </row>
    <row r="11" spans="1:15" ht="18.75">
      <c r="A11" s="148"/>
      <c r="B11" s="89">
        <f t="shared" ref="B11:B21" si="2">C11+30001</f>
        <v>30004</v>
      </c>
      <c r="C11" s="13">
        <f t="shared" ref="C11:C21" si="3">C10+G10</f>
        <v>3</v>
      </c>
      <c r="D11" s="13" t="str">
        <f t="shared" si="0"/>
        <v>3</v>
      </c>
      <c r="E11" s="3">
        <v>4</v>
      </c>
      <c r="G11" s="3">
        <v>1</v>
      </c>
      <c r="H11" s="3">
        <f t="shared" si="1"/>
        <v>2</v>
      </c>
      <c r="I11" s="11" t="s">
        <v>377</v>
      </c>
      <c r="K11" s="5"/>
      <c r="L11" s="5" t="s">
        <v>30</v>
      </c>
      <c r="M11" s="5" t="s">
        <v>86</v>
      </c>
      <c r="N11" s="35" t="s">
        <v>378</v>
      </c>
      <c r="O11" s="38"/>
    </row>
    <row r="12" spans="1:15" ht="18.75" customHeight="1">
      <c r="A12" s="148"/>
      <c r="B12" s="89">
        <f t="shared" si="2"/>
        <v>30005</v>
      </c>
      <c r="C12" s="13">
        <f t="shared" si="3"/>
        <v>4</v>
      </c>
      <c r="D12" s="13" t="str">
        <f t="shared" si="0"/>
        <v>4</v>
      </c>
      <c r="E12" s="3">
        <v>4</v>
      </c>
      <c r="G12" s="3">
        <v>2</v>
      </c>
      <c r="H12" s="3">
        <f t="shared" si="1"/>
        <v>4</v>
      </c>
      <c r="I12" s="11" t="s">
        <v>433</v>
      </c>
      <c r="J12" s="5" t="s">
        <v>434</v>
      </c>
      <c r="K12" s="5"/>
      <c r="L12" s="5" t="s">
        <v>332</v>
      </c>
      <c r="M12" s="5" t="s">
        <v>86</v>
      </c>
      <c r="N12" s="2" t="s">
        <v>435</v>
      </c>
      <c r="O12" s="38" t="s">
        <v>376</v>
      </c>
    </row>
    <row r="13" spans="1:15" ht="18.75">
      <c r="A13" s="148"/>
      <c r="B13" s="89">
        <f t="shared" si="2"/>
        <v>30007</v>
      </c>
      <c r="C13" s="13">
        <f t="shared" si="3"/>
        <v>6</v>
      </c>
      <c r="D13" s="13" t="str">
        <f t="shared" si="0"/>
        <v>6</v>
      </c>
      <c r="E13" s="3">
        <v>4</v>
      </c>
      <c r="G13" s="3">
        <v>2</v>
      </c>
      <c r="H13" s="3">
        <f t="shared" si="1"/>
        <v>4</v>
      </c>
      <c r="I13" s="11" t="s">
        <v>436</v>
      </c>
      <c r="J13" s="5" t="s">
        <v>437</v>
      </c>
      <c r="K13" s="5"/>
      <c r="L13" s="5" t="s">
        <v>332</v>
      </c>
      <c r="M13" s="5" t="s">
        <v>86</v>
      </c>
      <c r="N13" s="35" t="s">
        <v>438</v>
      </c>
      <c r="O13" s="38" t="s">
        <v>376</v>
      </c>
    </row>
    <row r="14" spans="1:15" ht="18.75" customHeight="1">
      <c r="A14" s="148"/>
      <c r="B14" s="89">
        <f t="shared" si="2"/>
        <v>30009</v>
      </c>
      <c r="C14" s="13">
        <f t="shared" si="3"/>
        <v>8</v>
      </c>
      <c r="D14" s="13" t="str">
        <f t="shared" si="0"/>
        <v>8</v>
      </c>
      <c r="E14" s="3">
        <v>4</v>
      </c>
      <c r="G14" s="3">
        <v>2</v>
      </c>
      <c r="H14" s="3">
        <f t="shared" si="1"/>
        <v>4</v>
      </c>
      <c r="I14" s="11" t="s">
        <v>439</v>
      </c>
      <c r="J14" s="5" t="s">
        <v>440</v>
      </c>
      <c r="K14" s="5"/>
      <c r="L14" s="5" t="s">
        <v>332</v>
      </c>
      <c r="M14" s="5" t="s">
        <v>86</v>
      </c>
      <c r="N14" s="35" t="s">
        <v>441</v>
      </c>
      <c r="O14" s="38" t="s">
        <v>376</v>
      </c>
    </row>
    <row r="15" spans="1:15" ht="18.75" customHeight="1">
      <c r="A15" s="148"/>
      <c r="B15" s="89">
        <f t="shared" si="2"/>
        <v>30011</v>
      </c>
      <c r="C15" s="13">
        <f t="shared" si="3"/>
        <v>10</v>
      </c>
      <c r="D15" s="13" t="str">
        <f t="shared" si="0"/>
        <v>A</v>
      </c>
      <c r="E15" s="3">
        <v>4</v>
      </c>
      <c r="G15" s="3">
        <v>2</v>
      </c>
      <c r="H15" s="3">
        <f t="shared" si="1"/>
        <v>4</v>
      </c>
      <c r="I15" s="11" t="s">
        <v>442</v>
      </c>
      <c r="J15" s="5" t="s">
        <v>440</v>
      </c>
      <c r="K15" s="5"/>
      <c r="L15" s="5" t="s">
        <v>332</v>
      </c>
      <c r="M15" s="5" t="s">
        <v>86</v>
      </c>
      <c r="N15" s="35" t="s">
        <v>443</v>
      </c>
      <c r="O15" s="38" t="s">
        <v>376</v>
      </c>
    </row>
    <row r="16" spans="1:15" ht="18.75" customHeight="1">
      <c r="A16" s="148"/>
      <c r="B16" s="89">
        <f t="shared" si="2"/>
        <v>30013</v>
      </c>
      <c r="C16" s="13">
        <f t="shared" si="3"/>
        <v>12</v>
      </c>
      <c r="D16" s="13" t="str">
        <f t="shared" si="0"/>
        <v>C</v>
      </c>
      <c r="E16" s="3">
        <v>4</v>
      </c>
      <c r="G16" s="3">
        <v>2</v>
      </c>
      <c r="H16" s="3">
        <f t="shared" si="1"/>
        <v>4</v>
      </c>
      <c r="I16" s="11" t="s">
        <v>444</v>
      </c>
      <c r="J16" s="5" t="s">
        <v>440</v>
      </c>
      <c r="K16" s="5"/>
      <c r="L16" s="5" t="s">
        <v>332</v>
      </c>
      <c r="M16" s="5" t="s">
        <v>86</v>
      </c>
      <c r="N16" s="35" t="s">
        <v>445</v>
      </c>
      <c r="O16" s="38" t="s">
        <v>376</v>
      </c>
    </row>
    <row r="17" spans="1:15" ht="18.75" customHeight="1" thickBot="1">
      <c r="A17" s="148"/>
      <c r="B17" s="97">
        <f t="shared" si="2"/>
        <v>30015</v>
      </c>
      <c r="C17" s="74">
        <f t="shared" si="3"/>
        <v>14</v>
      </c>
      <c r="D17" s="74" t="str">
        <f t="shared" si="0"/>
        <v>E</v>
      </c>
      <c r="E17" s="3">
        <v>4</v>
      </c>
      <c r="G17" s="3">
        <v>2</v>
      </c>
      <c r="H17" s="3">
        <f t="shared" si="1"/>
        <v>4</v>
      </c>
      <c r="I17" s="11" t="s">
        <v>382</v>
      </c>
      <c r="J17" s="5" t="s">
        <v>446</v>
      </c>
      <c r="K17" s="5"/>
      <c r="L17" s="5" t="s">
        <v>332</v>
      </c>
      <c r="M17" s="5" t="s">
        <v>86</v>
      </c>
      <c r="N17" s="35" t="s">
        <v>383</v>
      </c>
      <c r="O17" s="38" t="s">
        <v>376</v>
      </c>
    </row>
    <row r="18" spans="1:15" ht="18.75" hidden="1" customHeight="1">
      <c r="A18" s="148"/>
      <c r="B18" s="89">
        <f t="shared" si="2"/>
        <v>30017</v>
      </c>
      <c r="C18" s="13">
        <f t="shared" si="3"/>
        <v>16</v>
      </c>
      <c r="D18" s="13" t="str">
        <f t="shared" si="0"/>
        <v>10</v>
      </c>
      <c r="E18" s="3">
        <v>4</v>
      </c>
      <c r="G18" s="3">
        <v>2</v>
      </c>
      <c r="H18" s="3">
        <f t="shared" si="1"/>
        <v>4</v>
      </c>
      <c r="I18" s="11"/>
      <c r="K18" s="5"/>
      <c r="N18" s="35"/>
      <c r="O18" s="38" t="s">
        <v>376</v>
      </c>
    </row>
    <row r="19" spans="1:15" ht="18.75" hidden="1" customHeight="1">
      <c r="A19" s="148"/>
      <c r="B19" s="89">
        <f t="shared" si="2"/>
        <v>30019</v>
      </c>
      <c r="C19" s="13">
        <f t="shared" si="3"/>
        <v>18</v>
      </c>
      <c r="D19" s="13" t="str">
        <f t="shared" si="0"/>
        <v>12</v>
      </c>
      <c r="E19" s="3">
        <v>4</v>
      </c>
      <c r="G19" s="3">
        <v>2</v>
      </c>
      <c r="H19" s="3">
        <f t="shared" si="1"/>
        <v>4</v>
      </c>
      <c r="I19" s="11"/>
      <c r="K19" s="5"/>
      <c r="N19" s="35"/>
      <c r="O19" s="38" t="s">
        <v>376</v>
      </c>
    </row>
    <row r="20" spans="1:15" ht="18.75" hidden="1" customHeight="1">
      <c r="A20" s="148"/>
      <c r="B20" s="89">
        <f t="shared" si="2"/>
        <v>30021</v>
      </c>
      <c r="C20" s="13">
        <f t="shared" si="3"/>
        <v>20</v>
      </c>
      <c r="D20" s="13" t="str">
        <f t="shared" si="0"/>
        <v>14</v>
      </c>
      <c r="E20" s="3">
        <v>4</v>
      </c>
      <c r="G20" s="3">
        <v>2</v>
      </c>
      <c r="H20" s="3">
        <f t="shared" si="1"/>
        <v>4</v>
      </c>
      <c r="I20" s="11"/>
      <c r="K20" s="5"/>
      <c r="N20" s="35"/>
      <c r="O20" s="38" t="s">
        <v>376</v>
      </c>
    </row>
    <row r="21" spans="1:15" ht="18.75" hidden="1" customHeight="1" thickBot="1">
      <c r="A21" s="149"/>
      <c r="B21" s="97">
        <f t="shared" si="2"/>
        <v>30023</v>
      </c>
      <c r="C21" s="74">
        <f t="shared" si="3"/>
        <v>22</v>
      </c>
      <c r="D21" s="74" t="str">
        <f t="shared" si="0"/>
        <v>16</v>
      </c>
      <c r="E21" s="3">
        <v>4</v>
      </c>
      <c r="G21" s="3">
        <v>1</v>
      </c>
      <c r="H21" s="3">
        <f t="shared" si="1"/>
        <v>2</v>
      </c>
      <c r="I21" s="11"/>
      <c r="K21" s="5"/>
      <c r="N21" s="35"/>
      <c r="O21" s="38" t="s">
        <v>376</v>
      </c>
    </row>
    <row r="22" spans="1:15" ht="30">
      <c r="A22" s="147" t="s">
        <v>384</v>
      </c>
      <c r="B22" s="98">
        <f t="shared" ref="B22:B47" si="4">C22+40001</f>
        <v>40029</v>
      </c>
      <c r="C22" s="99">
        <f>(28+QUOTIENT((I4-1),2))</f>
        <v>28</v>
      </c>
      <c r="D22" s="99" t="str">
        <f t="shared" si="0"/>
        <v>1C</v>
      </c>
      <c r="E22" s="100">
        <v>3</v>
      </c>
      <c r="F22" s="100"/>
      <c r="G22" s="100">
        <v>1</v>
      </c>
      <c r="H22" s="100">
        <v>2</v>
      </c>
      <c r="I22" s="101" t="s">
        <v>385</v>
      </c>
      <c r="J22" s="102" t="s">
        <v>133</v>
      </c>
      <c r="K22" s="103"/>
      <c r="L22" s="104" t="s">
        <v>130</v>
      </c>
      <c r="M22" s="104" t="s">
        <v>86</v>
      </c>
      <c r="N22" s="105" t="s">
        <v>386</v>
      </c>
      <c r="O22" s="106"/>
    </row>
    <row r="23" spans="1:15" ht="30">
      <c r="A23" s="148"/>
      <c r="B23" s="107">
        <f t="shared" si="4"/>
        <v>40069</v>
      </c>
      <c r="C23" s="108">
        <f>(68+QUOTIENT((I4-1),2))</f>
        <v>68</v>
      </c>
      <c r="D23" s="99" t="str">
        <f t="shared" si="0"/>
        <v>44</v>
      </c>
      <c r="E23" s="109">
        <v>3</v>
      </c>
      <c r="F23" s="109"/>
      <c r="G23" s="109">
        <v>1</v>
      </c>
      <c r="H23" s="109">
        <f t="shared" ref="H23:H47" si="5">G23*2</f>
        <v>2</v>
      </c>
      <c r="I23" s="110" t="s">
        <v>387</v>
      </c>
      <c r="J23" s="111" t="s">
        <v>158</v>
      </c>
      <c r="K23" s="112"/>
      <c r="L23" s="113" t="s">
        <v>130</v>
      </c>
      <c r="M23" s="113" t="s">
        <v>86</v>
      </c>
      <c r="N23" s="36" t="s">
        <v>386</v>
      </c>
      <c r="O23" s="114"/>
    </row>
    <row r="24" spans="1:15" ht="30.75" thickBot="1">
      <c r="A24" s="148"/>
      <c r="B24" s="98">
        <f t="shared" si="4"/>
        <v>40189</v>
      </c>
      <c r="C24" s="99">
        <f>(188+QUOTIENT((I4-1),2))</f>
        <v>188</v>
      </c>
      <c r="D24" s="99" t="str">
        <f t="shared" si="0"/>
        <v>BC</v>
      </c>
      <c r="E24" s="109">
        <v>3</v>
      </c>
      <c r="F24" s="109"/>
      <c r="G24" s="109">
        <v>1</v>
      </c>
      <c r="H24" s="109">
        <f t="shared" si="5"/>
        <v>2</v>
      </c>
      <c r="I24" s="110" t="s">
        <v>388</v>
      </c>
      <c r="J24" s="113" t="s">
        <v>82</v>
      </c>
      <c r="K24" s="109"/>
      <c r="L24" s="113" t="s">
        <v>130</v>
      </c>
      <c r="M24" s="113" t="s">
        <v>86</v>
      </c>
      <c r="N24" s="36" t="s">
        <v>386</v>
      </c>
      <c r="O24" s="38" t="s">
        <v>376</v>
      </c>
    </row>
    <row r="25" spans="1:15" ht="52.5" customHeight="1">
      <c r="A25" s="147" t="s">
        <v>389</v>
      </c>
      <c r="B25" s="12">
        <f t="shared" si="4"/>
        <v>40401</v>
      </c>
      <c r="C25" s="32">
        <f>(400+(I4-1)*40)</f>
        <v>400</v>
      </c>
      <c r="D25" s="32" t="str">
        <f t="shared" si="0"/>
        <v>190</v>
      </c>
      <c r="E25" s="6">
        <v>3</v>
      </c>
      <c r="F25" s="6">
        <v>16</v>
      </c>
      <c r="G25" s="6">
        <v>1</v>
      </c>
      <c r="H25" s="6">
        <f t="shared" si="5"/>
        <v>2</v>
      </c>
      <c r="I25" s="10" t="s">
        <v>390</v>
      </c>
      <c r="J25" s="4"/>
      <c r="K25" s="6">
        <v>900</v>
      </c>
      <c r="L25" s="4" t="s">
        <v>30</v>
      </c>
      <c r="M25" s="4" t="s">
        <v>31</v>
      </c>
      <c r="N25" s="105" t="s">
        <v>392</v>
      </c>
      <c r="O25" s="37" t="s">
        <v>376</v>
      </c>
    </row>
    <row r="26" spans="1:15" ht="37.5" customHeight="1">
      <c r="A26" s="148"/>
      <c r="B26" s="89">
        <f t="shared" si="4"/>
        <v>40402</v>
      </c>
      <c r="C26" s="13">
        <f>C25+G25</f>
        <v>401</v>
      </c>
      <c r="D26" s="13" t="str">
        <f t="shared" si="0"/>
        <v>191</v>
      </c>
      <c r="E26" s="3">
        <v>3</v>
      </c>
      <c r="F26" s="3">
        <v>16</v>
      </c>
      <c r="G26" s="3">
        <v>1</v>
      </c>
      <c r="H26" s="3">
        <f t="shared" si="5"/>
        <v>2</v>
      </c>
      <c r="I26" s="11" t="s">
        <v>393</v>
      </c>
      <c r="K26" s="3">
        <v>3600</v>
      </c>
      <c r="L26" s="5" t="s">
        <v>30</v>
      </c>
      <c r="M26" s="5" t="s">
        <v>31</v>
      </c>
      <c r="N26" s="36" t="s">
        <v>395</v>
      </c>
      <c r="O26" s="38" t="s">
        <v>376</v>
      </c>
    </row>
    <row r="27" spans="1:15" ht="37.5" customHeight="1">
      <c r="A27" s="148"/>
      <c r="B27" s="89">
        <f t="shared" si="4"/>
        <v>40403</v>
      </c>
      <c r="C27" s="13">
        <f t="shared" ref="C27:C47" si="6">C26+G26</f>
        <v>402</v>
      </c>
      <c r="D27" s="118" t="str">
        <f>DEC2HEX(C27)</f>
        <v>192</v>
      </c>
      <c r="E27" s="3">
        <v>3</v>
      </c>
      <c r="F27" s="3">
        <v>16</v>
      </c>
      <c r="G27" s="3">
        <v>2</v>
      </c>
      <c r="H27" s="3">
        <f>G27*2</f>
        <v>4</v>
      </c>
      <c r="I27" s="11" t="s">
        <v>263</v>
      </c>
      <c r="K27" s="3">
        <v>0</v>
      </c>
      <c r="L27" s="5" t="s">
        <v>34</v>
      </c>
      <c r="M27" s="5" t="s">
        <v>31</v>
      </c>
      <c r="N27" s="36" t="s">
        <v>396</v>
      </c>
      <c r="O27" s="38" t="s">
        <v>376</v>
      </c>
    </row>
    <row r="28" spans="1:15" ht="37.5" customHeight="1">
      <c r="A28" s="148"/>
      <c r="B28" s="89">
        <f t="shared" si="4"/>
        <v>40405</v>
      </c>
      <c r="C28" s="13">
        <f t="shared" si="6"/>
        <v>404</v>
      </c>
      <c r="D28" s="13" t="str">
        <f t="shared" si="0"/>
        <v>194</v>
      </c>
      <c r="E28" s="3">
        <v>3</v>
      </c>
      <c r="F28" s="3">
        <v>16</v>
      </c>
      <c r="G28" s="3">
        <v>2</v>
      </c>
      <c r="H28" s="3">
        <f t="shared" si="5"/>
        <v>4</v>
      </c>
      <c r="I28" s="11" t="s">
        <v>330</v>
      </c>
      <c r="J28" s="84" t="s">
        <v>397</v>
      </c>
      <c r="K28" s="3">
        <v>433.92</v>
      </c>
      <c r="L28" s="5" t="s">
        <v>332</v>
      </c>
      <c r="M28" s="5" t="s">
        <v>31</v>
      </c>
      <c r="N28" s="36" t="s">
        <v>398</v>
      </c>
      <c r="O28" s="38" t="s">
        <v>376</v>
      </c>
    </row>
    <row r="29" spans="1:15" ht="60" customHeight="1">
      <c r="A29" s="148"/>
      <c r="B29" s="89">
        <f t="shared" si="4"/>
        <v>40407</v>
      </c>
      <c r="C29" s="13">
        <f t="shared" si="6"/>
        <v>406</v>
      </c>
      <c r="D29" s="13" t="str">
        <f t="shared" si="0"/>
        <v>196</v>
      </c>
      <c r="E29" s="3">
        <v>3</v>
      </c>
      <c r="F29" s="3">
        <v>16</v>
      </c>
      <c r="G29" s="3">
        <v>1</v>
      </c>
      <c r="H29" s="3">
        <f t="shared" si="5"/>
        <v>2</v>
      </c>
      <c r="I29" s="11" t="s">
        <v>334</v>
      </c>
      <c r="J29" s="5" t="s">
        <v>335</v>
      </c>
      <c r="K29" s="3">
        <v>15</v>
      </c>
      <c r="L29" s="5" t="s">
        <v>210</v>
      </c>
      <c r="M29" s="5" t="s">
        <v>31</v>
      </c>
      <c r="N29" s="36" t="s">
        <v>399</v>
      </c>
      <c r="O29" s="38" t="s">
        <v>376</v>
      </c>
    </row>
    <row r="30" spans="1:15" ht="45" customHeight="1">
      <c r="A30" s="148"/>
      <c r="B30" s="89">
        <f t="shared" si="4"/>
        <v>40408</v>
      </c>
      <c r="C30" s="13">
        <f t="shared" si="6"/>
        <v>407</v>
      </c>
      <c r="D30" s="13" t="str">
        <f t="shared" si="0"/>
        <v>197</v>
      </c>
      <c r="E30" s="3">
        <v>3</v>
      </c>
      <c r="F30" s="3">
        <v>16</v>
      </c>
      <c r="G30" s="3">
        <v>1</v>
      </c>
      <c r="H30" s="3">
        <f t="shared" si="5"/>
        <v>2</v>
      </c>
      <c r="I30" s="11" t="s">
        <v>337</v>
      </c>
      <c r="J30" s="5" t="s">
        <v>79</v>
      </c>
      <c r="K30" s="3">
        <v>0</v>
      </c>
      <c r="L30" s="5" t="s">
        <v>30</v>
      </c>
      <c r="M30" s="5" t="s">
        <v>31</v>
      </c>
      <c r="N30" s="36" t="s">
        <v>400</v>
      </c>
      <c r="O30" s="38" t="s">
        <v>376</v>
      </c>
    </row>
    <row r="31" spans="1:15" ht="30" customHeight="1">
      <c r="A31" s="148"/>
      <c r="B31" s="89">
        <f t="shared" si="4"/>
        <v>40409</v>
      </c>
      <c r="C31" s="13">
        <f t="shared" si="6"/>
        <v>408</v>
      </c>
      <c r="D31" s="118" t="str">
        <f>DEC2HEX(C31)</f>
        <v>198</v>
      </c>
      <c r="E31" s="3">
        <v>3</v>
      </c>
      <c r="F31" s="3">
        <v>16</v>
      </c>
      <c r="G31" s="3">
        <v>2</v>
      </c>
      <c r="H31" s="3">
        <f>G31*2</f>
        <v>4</v>
      </c>
      <c r="I31" s="11" t="s">
        <v>401</v>
      </c>
      <c r="K31" s="3">
        <v>1</v>
      </c>
      <c r="L31" s="5" t="s">
        <v>332</v>
      </c>
      <c r="M31" s="5" t="s">
        <v>31</v>
      </c>
      <c r="N31" s="36" t="s">
        <v>402</v>
      </c>
      <c r="O31" s="38" t="s">
        <v>376</v>
      </c>
    </row>
    <row r="32" spans="1:15" ht="30" customHeight="1">
      <c r="A32" s="148"/>
      <c r="B32" s="89">
        <f t="shared" si="4"/>
        <v>40411</v>
      </c>
      <c r="C32" s="13">
        <f t="shared" si="6"/>
        <v>410</v>
      </c>
      <c r="D32" s="118" t="str">
        <f>DEC2HEX(C32)</f>
        <v>19A</v>
      </c>
      <c r="E32" s="3">
        <v>3</v>
      </c>
      <c r="F32" s="3">
        <v>16</v>
      </c>
      <c r="G32" s="3">
        <v>2</v>
      </c>
      <c r="H32" s="3">
        <f>G32*2</f>
        <v>4</v>
      </c>
      <c r="I32" s="11" t="s">
        <v>403</v>
      </c>
      <c r="K32" s="3">
        <v>0</v>
      </c>
      <c r="L32" s="5" t="s">
        <v>332</v>
      </c>
      <c r="M32" s="5" t="s">
        <v>31</v>
      </c>
      <c r="N32" s="36" t="s">
        <v>402</v>
      </c>
      <c r="O32" s="38" t="s">
        <v>376</v>
      </c>
    </row>
    <row r="33" spans="1:15" ht="30" customHeight="1">
      <c r="A33" s="148"/>
      <c r="B33" s="89">
        <f t="shared" si="4"/>
        <v>40413</v>
      </c>
      <c r="C33" s="13">
        <f t="shared" si="6"/>
        <v>412</v>
      </c>
      <c r="D33" s="13" t="str">
        <f t="shared" si="0"/>
        <v>19C</v>
      </c>
      <c r="E33" s="3">
        <v>3</v>
      </c>
      <c r="F33" s="3">
        <v>16</v>
      </c>
      <c r="G33" s="3">
        <v>2</v>
      </c>
      <c r="H33" s="3">
        <f t="shared" si="5"/>
        <v>4</v>
      </c>
      <c r="I33" s="11" t="s">
        <v>404</v>
      </c>
      <c r="K33" s="3">
        <v>1</v>
      </c>
      <c r="L33" s="5" t="s">
        <v>332</v>
      </c>
      <c r="M33" s="5" t="s">
        <v>31</v>
      </c>
      <c r="N33" s="36" t="s">
        <v>405</v>
      </c>
      <c r="O33" s="38" t="s">
        <v>376</v>
      </c>
    </row>
    <row r="34" spans="1:15" ht="30" customHeight="1">
      <c r="A34" s="148"/>
      <c r="B34" s="89">
        <f t="shared" si="4"/>
        <v>40415</v>
      </c>
      <c r="C34" s="13">
        <f t="shared" si="6"/>
        <v>414</v>
      </c>
      <c r="D34" s="13" t="str">
        <f t="shared" si="0"/>
        <v>19E</v>
      </c>
      <c r="E34" s="3">
        <v>3</v>
      </c>
      <c r="F34" s="3">
        <v>16</v>
      </c>
      <c r="G34" s="3">
        <v>2</v>
      </c>
      <c r="H34" s="3">
        <f t="shared" si="5"/>
        <v>4</v>
      </c>
      <c r="I34" s="11" t="s">
        <v>406</v>
      </c>
      <c r="K34" s="3">
        <v>0</v>
      </c>
      <c r="L34" s="5" t="s">
        <v>332</v>
      </c>
      <c r="M34" s="5" t="s">
        <v>31</v>
      </c>
      <c r="N34" s="36" t="s">
        <v>405</v>
      </c>
      <c r="O34" s="38" t="s">
        <v>376</v>
      </c>
    </row>
    <row r="35" spans="1:15" ht="45" customHeight="1">
      <c r="A35" s="148"/>
      <c r="B35" s="89">
        <f t="shared" si="4"/>
        <v>40417</v>
      </c>
      <c r="C35" s="13">
        <f t="shared" si="6"/>
        <v>416</v>
      </c>
      <c r="D35" s="13" t="str">
        <f t="shared" si="0"/>
        <v>1A0</v>
      </c>
      <c r="E35" s="3">
        <v>3</v>
      </c>
      <c r="F35" s="3">
        <v>16</v>
      </c>
      <c r="G35" s="3">
        <v>2</v>
      </c>
      <c r="H35" s="3">
        <f t="shared" si="5"/>
        <v>4</v>
      </c>
      <c r="I35" s="129" t="s">
        <v>407</v>
      </c>
      <c r="K35" s="3">
        <v>0</v>
      </c>
      <c r="L35" s="5" t="s">
        <v>332</v>
      </c>
      <c r="M35" s="5" t="s">
        <v>31</v>
      </c>
      <c r="N35" s="36" t="s">
        <v>408</v>
      </c>
      <c r="O35" s="38" t="s">
        <v>376</v>
      </c>
    </row>
    <row r="36" spans="1:15" ht="18.75" hidden="1" customHeight="1">
      <c r="A36" s="148"/>
      <c r="B36" s="89">
        <f t="shared" si="4"/>
        <v>40419</v>
      </c>
      <c r="C36" s="13">
        <f t="shared" si="6"/>
        <v>418</v>
      </c>
      <c r="D36" s="13" t="str">
        <f t="shared" si="0"/>
        <v>1A2</v>
      </c>
      <c r="E36" s="3">
        <v>3</v>
      </c>
      <c r="F36" s="3">
        <v>16</v>
      </c>
      <c r="G36" s="3">
        <v>2</v>
      </c>
      <c r="H36" s="3">
        <f t="shared" si="5"/>
        <v>4</v>
      </c>
      <c r="I36" s="11" t="s">
        <v>409</v>
      </c>
      <c r="K36" s="3">
        <v>0</v>
      </c>
      <c r="L36" s="5" t="s">
        <v>332</v>
      </c>
      <c r="M36" s="5" t="s">
        <v>31</v>
      </c>
      <c r="N36" s="2" t="s">
        <v>410</v>
      </c>
      <c r="O36" s="38" t="s">
        <v>376</v>
      </c>
    </row>
    <row r="37" spans="1:15" ht="18.75" hidden="1" customHeight="1">
      <c r="A37" s="148"/>
      <c r="B37" s="89">
        <f t="shared" si="4"/>
        <v>40421</v>
      </c>
      <c r="C37" s="13">
        <f t="shared" si="6"/>
        <v>420</v>
      </c>
      <c r="D37" s="13" t="str">
        <f t="shared" si="0"/>
        <v>1A4</v>
      </c>
      <c r="E37" s="3">
        <v>3</v>
      </c>
      <c r="F37" s="3">
        <v>16</v>
      </c>
      <c r="G37" s="3">
        <v>2</v>
      </c>
      <c r="H37" s="3">
        <f t="shared" si="5"/>
        <v>4</v>
      </c>
      <c r="I37" s="11" t="s">
        <v>411</v>
      </c>
      <c r="K37" s="3">
        <v>0</v>
      </c>
      <c r="L37" s="5" t="s">
        <v>332</v>
      </c>
      <c r="M37" s="5" t="s">
        <v>31</v>
      </c>
      <c r="N37" s="2" t="s">
        <v>412</v>
      </c>
      <c r="O37" s="38" t="s">
        <v>376</v>
      </c>
    </row>
    <row r="38" spans="1:15" ht="18.75" hidden="1" customHeight="1">
      <c r="A38" s="148"/>
      <c r="B38" s="89">
        <f t="shared" si="4"/>
        <v>40423</v>
      </c>
      <c r="C38" s="13">
        <f t="shared" si="6"/>
        <v>422</v>
      </c>
      <c r="D38" s="13" t="str">
        <f t="shared" si="0"/>
        <v>1A6</v>
      </c>
      <c r="E38" s="3">
        <v>3</v>
      </c>
      <c r="F38" s="3">
        <v>16</v>
      </c>
      <c r="G38" s="3">
        <v>2</v>
      </c>
      <c r="H38" s="3">
        <f t="shared" si="5"/>
        <v>4</v>
      </c>
      <c r="I38" s="11" t="s">
        <v>413</v>
      </c>
      <c r="K38" s="3">
        <v>0</v>
      </c>
      <c r="L38" s="5" t="s">
        <v>332</v>
      </c>
      <c r="M38" s="5" t="s">
        <v>31</v>
      </c>
      <c r="N38" s="2" t="s">
        <v>414</v>
      </c>
      <c r="O38" s="38" t="s">
        <v>376</v>
      </c>
    </row>
    <row r="39" spans="1:15" ht="18.75" hidden="1" customHeight="1">
      <c r="A39" s="148"/>
      <c r="B39" s="89">
        <f t="shared" si="4"/>
        <v>40425</v>
      </c>
      <c r="C39" s="13">
        <f t="shared" si="6"/>
        <v>424</v>
      </c>
      <c r="D39" s="13" t="str">
        <f t="shared" si="0"/>
        <v>1A8</v>
      </c>
      <c r="E39" s="3">
        <v>3</v>
      </c>
      <c r="F39" s="3">
        <v>16</v>
      </c>
      <c r="G39" s="3">
        <v>2</v>
      </c>
      <c r="H39" s="3">
        <f t="shared" si="5"/>
        <v>4</v>
      </c>
      <c r="I39" s="11" t="s">
        <v>415</v>
      </c>
      <c r="K39" s="3">
        <v>0</v>
      </c>
      <c r="L39" s="5" t="s">
        <v>332</v>
      </c>
      <c r="M39" s="5" t="s">
        <v>31</v>
      </c>
      <c r="N39" s="2" t="s">
        <v>416</v>
      </c>
      <c r="O39" s="38" t="s">
        <v>376</v>
      </c>
    </row>
    <row r="40" spans="1:15" ht="18.75" customHeight="1" thickBot="1">
      <c r="A40" s="148"/>
      <c r="B40" s="89">
        <f t="shared" si="4"/>
        <v>40427</v>
      </c>
      <c r="C40" s="13">
        <f t="shared" si="6"/>
        <v>426</v>
      </c>
      <c r="D40" s="118" t="str">
        <f>DEC2HEX(C40)</f>
        <v>1AA</v>
      </c>
      <c r="E40" s="3">
        <v>3</v>
      </c>
      <c r="F40" s="3">
        <v>16</v>
      </c>
      <c r="G40" s="3">
        <v>2</v>
      </c>
      <c r="H40" s="3">
        <f>G40*2</f>
        <v>4</v>
      </c>
      <c r="I40" s="11" t="s">
        <v>417</v>
      </c>
      <c r="K40" s="5" t="s">
        <v>447</v>
      </c>
      <c r="L40" s="5" t="s">
        <v>34</v>
      </c>
      <c r="M40" s="5" t="s">
        <v>31</v>
      </c>
      <c r="N40" s="36" t="s">
        <v>448</v>
      </c>
      <c r="O40" s="38" t="s">
        <v>376</v>
      </c>
    </row>
    <row r="41" spans="1:15" ht="18.75" hidden="1" customHeight="1">
      <c r="A41" s="148"/>
      <c r="B41" s="89">
        <f t="shared" si="4"/>
        <v>40429</v>
      </c>
      <c r="C41" s="13">
        <f t="shared" si="6"/>
        <v>428</v>
      </c>
      <c r="D41" s="118" t="str">
        <f>DEC2HEX(C41)</f>
        <v>1AC</v>
      </c>
      <c r="E41" s="3">
        <v>3</v>
      </c>
      <c r="F41" s="3">
        <v>16</v>
      </c>
      <c r="G41" s="3">
        <v>1</v>
      </c>
      <c r="H41" s="3">
        <f>G41*2</f>
        <v>2</v>
      </c>
      <c r="I41" s="11" t="s">
        <v>345</v>
      </c>
      <c r="K41" s="5"/>
      <c r="M41" s="5" t="s">
        <v>31</v>
      </c>
      <c r="N41" s="122"/>
      <c r="O41" s="38" t="s">
        <v>376</v>
      </c>
    </row>
    <row r="42" spans="1:15" ht="30" hidden="1" customHeight="1">
      <c r="A42" s="148"/>
      <c r="B42" s="89">
        <f t="shared" si="4"/>
        <v>40430</v>
      </c>
      <c r="C42" s="13">
        <f>C41+G41</f>
        <v>429</v>
      </c>
      <c r="D42" s="13" t="str">
        <f t="shared" ref="D42:D43" si="7">DEC2HEX(C42)</f>
        <v>1AD</v>
      </c>
      <c r="E42" s="3">
        <v>3</v>
      </c>
      <c r="F42" s="3">
        <v>16</v>
      </c>
      <c r="G42" s="3">
        <v>2</v>
      </c>
      <c r="H42" s="3">
        <f t="shared" ref="H42:H43" si="8">G42*2</f>
        <v>4</v>
      </c>
      <c r="I42" s="11" t="s">
        <v>345</v>
      </c>
      <c r="M42" s="5" t="s">
        <v>31</v>
      </c>
      <c r="N42" s="36"/>
      <c r="O42" s="38" t="s">
        <v>376</v>
      </c>
    </row>
    <row r="43" spans="1:15" ht="30" hidden="1" customHeight="1">
      <c r="A43" s="148"/>
      <c r="B43" s="89">
        <f t="shared" si="4"/>
        <v>40432</v>
      </c>
      <c r="C43" s="13">
        <f t="shared" si="6"/>
        <v>431</v>
      </c>
      <c r="D43" s="13" t="str">
        <f t="shared" si="7"/>
        <v>1AF</v>
      </c>
      <c r="E43" s="3">
        <v>3</v>
      </c>
      <c r="F43" s="3">
        <v>16</v>
      </c>
      <c r="G43" s="3">
        <v>1</v>
      </c>
      <c r="H43" s="3">
        <f t="shared" si="8"/>
        <v>2</v>
      </c>
      <c r="I43" s="11" t="s">
        <v>345</v>
      </c>
      <c r="M43" s="5" t="s">
        <v>31</v>
      </c>
      <c r="N43" s="36"/>
      <c r="O43" s="38" t="s">
        <v>376</v>
      </c>
    </row>
    <row r="44" spans="1:15" ht="18.75" hidden="1" customHeight="1">
      <c r="A44" s="148"/>
      <c r="B44" s="89">
        <f t="shared" si="4"/>
        <v>40433</v>
      </c>
      <c r="C44" s="13">
        <f t="shared" si="6"/>
        <v>432</v>
      </c>
      <c r="D44" s="13" t="str">
        <f t="shared" si="0"/>
        <v>1B0</v>
      </c>
      <c r="E44" s="3">
        <v>3</v>
      </c>
      <c r="F44" s="3">
        <v>16</v>
      </c>
      <c r="G44" s="3">
        <v>5</v>
      </c>
      <c r="H44" s="3">
        <f t="shared" si="5"/>
        <v>10</v>
      </c>
      <c r="I44" s="11" t="s">
        <v>345</v>
      </c>
      <c r="M44" s="5" t="s">
        <v>31</v>
      </c>
      <c r="O44" s="38" t="s">
        <v>376</v>
      </c>
    </row>
    <row r="45" spans="1:15" ht="52.5" hidden="1" customHeight="1">
      <c r="A45" s="148"/>
      <c r="B45" s="89">
        <f t="shared" si="4"/>
        <v>40438</v>
      </c>
      <c r="C45" s="13">
        <f t="shared" si="6"/>
        <v>437</v>
      </c>
      <c r="D45" s="13" t="str">
        <f t="shared" si="0"/>
        <v>1B5</v>
      </c>
      <c r="E45" s="3">
        <v>3</v>
      </c>
      <c r="F45" s="3">
        <v>16</v>
      </c>
      <c r="G45" s="3">
        <v>1</v>
      </c>
      <c r="H45" s="3">
        <f t="shared" si="5"/>
        <v>2</v>
      </c>
      <c r="I45" s="11" t="s">
        <v>420</v>
      </c>
      <c r="K45" s="85" t="s">
        <v>421</v>
      </c>
      <c r="L45" s="5" t="s">
        <v>422</v>
      </c>
      <c r="M45" s="5" t="s">
        <v>31</v>
      </c>
      <c r="N45" s="36" t="s">
        <v>423</v>
      </c>
      <c r="O45" s="38" t="s">
        <v>376</v>
      </c>
    </row>
    <row r="46" spans="1:15" ht="18.75" hidden="1" customHeight="1">
      <c r="A46" s="148"/>
      <c r="B46" s="89">
        <f t="shared" si="4"/>
        <v>40439</v>
      </c>
      <c r="C46" s="13">
        <f t="shared" si="6"/>
        <v>438</v>
      </c>
      <c r="D46" s="13" t="str">
        <f t="shared" si="0"/>
        <v>1B6</v>
      </c>
      <c r="E46" s="3">
        <v>3</v>
      </c>
      <c r="F46" s="3">
        <v>16</v>
      </c>
      <c r="G46" s="3">
        <v>1</v>
      </c>
      <c r="H46" s="3">
        <f t="shared" si="5"/>
        <v>2</v>
      </c>
      <c r="I46" s="11" t="s">
        <v>424</v>
      </c>
      <c r="K46" s="85" t="s">
        <v>425</v>
      </c>
      <c r="L46" s="5" t="s">
        <v>422</v>
      </c>
      <c r="M46" s="5" t="s">
        <v>31</v>
      </c>
      <c r="N46" s="2" t="s">
        <v>426</v>
      </c>
      <c r="O46" s="38" t="s">
        <v>376</v>
      </c>
    </row>
    <row r="47" spans="1:15" ht="18.75" hidden="1" customHeight="1" thickBot="1">
      <c r="A47" s="149"/>
      <c r="B47" s="89">
        <f t="shared" si="4"/>
        <v>40440</v>
      </c>
      <c r="C47" s="13">
        <f t="shared" si="6"/>
        <v>439</v>
      </c>
      <c r="D47" s="74" t="str">
        <f t="shared" si="0"/>
        <v>1B7</v>
      </c>
      <c r="E47" s="90">
        <v>3</v>
      </c>
      <c r="F47" s="90">
        <v>16</v>
      </c>
      <c r="G47" s="90">
        <v>1</v>
      </c>
      <c r="H47" s="90">
        <f t="shared" si="5"/>
        <v>2</v>
      </c>
      <c r="I47" s="115" t="s">
        <v>427</v>
      </c>
      <c r="J47" s="92"/>
      <c r="K47" s="85" t="s">
        <v>428</v>
      </c>
      <c r="L47" s="92" t="s">
        <v>422</v>
      </c>
      <c r="M47" s="92" t="s">
        <v>31</v>
      </c>
      <c r="N47" s="2" t="s">
        <v>426</v>
      </c>
      <c r="O47" s="38" t="s">
        <v>376</v>
      </c>
    </row>
    <row r="48" spans="1:15" ht="18.75">
      <c r="A48" s="40"/>
      <c r="B48" s="32"/>
      <c r="C48" s="32"/>
      <c r="D48" s="32"/>
      <c r="E48" s="6"/>
      <c r="F48" s="6"/>
      <c r="G48" s="6"/>
      <c r="H48" s="6"/>
      <c r="I48" s="4"/>
      <c r="J48" s="4"/>
      <c r="K48" s="6"/>
      <c r="L48" s="4"/>
      <c r="M48" s="4"/>
      <c r="N48" s="34"/>
      <c r="O48" s="4"/>
    </row>
    <row r="49" spans="1:15" ht="18.75">
      <c r="B49" s="13"/>
      <c r="C49" s="13"/>
      <c r="D49" s="13"/>
    </row>
    <row r="50" spans="1:15" ht="18.75">
      <c r="B50" s="13"/>
      <c r="C50" s="13"/>
      <c r="D50" s="13"/>
    </row>
    <row r="51" spans="1:15" ht="18.75">
      <c r="B51" s="13"/>
      <c r="C51" s="13"/>
      <c r="D51" s="13"/>
    </row>
    <row r="52" spans="1:15" ht="18.75">
      <c r="B52" s="13"/>
      <c r="C52" s="13"/>
      <c r="D52" s="13"/>
    </row>
    <row r="53" spans="1:15" s="3" customFormat="1" ht="18.75">
      <c r="A53" s="1"/>
      <c r="B53" s="13"/>
      <c r="C53" s="13"/>
      <c r="D53" s="13"/>
      <c r="I53" s="5"/>
      <c r="J53" s="5"/>
      <c r="L53" s="5"/>
      <c r="M53" s="5"/>
      <c r="N53" s="2"/>
      <c r="O53" s="5"/>
    </row>
    <row r="54" spans="1:15" s="3" customFormat="1" ht="18.75">
      <c r="A54" s="1"/>
      <c r="B54" s="13"/>
      <c r="C54" s="13"/>
      <c r="D54" s="13"/>
      <c r="I54" s="5"/>
      <c r="J54" s="5"/>
      <c r="L54" s="5"/>
      <c r="M54" s="5"/>
      <c r="N54" s="2"/>
      <c r="O54" s="5"/>
    </row>
    <row r="55" spans="1:15" s="3" customFormat="1" ht="18.75">
      <c r="A55" s="1"/>
      <c r="B55" s="13"/>
      <c r="C55" s="13"/>
      <c r="D55" s="13"/>
      <c r="I55" s="5"/>
      <c r="J55" s="5"/>
      <c r="L55" s="5"/>
      <c r="M55" s="5"/>
      <c r="N55" s="2"/>
      <c r="O55" s="5"/>
    </row>
    <row r="56" spans="1:15" s="3" customFormat="1" ht="18.75">
      <c r="A56" s="1"/>
      <c r="B56" s="13"/>
      <c r="C56" s="13"/>
      <c r="D56" s="13"/>
      <c r="I56" s="5"/>
      <c r="J56" s="5"/>
      <c r="L56" s="5"/>
      <c r="M56" s="5"/>
      <c r="N56" s="2"/>
      <c r="O56" s="5"/>
    </row>
    <row r="57" spans="1:15" s="3" customFormat="1" ht="18.75">
      <c r="A57" s="1"/>
      <c r="B57" s="13"/>
      <c r="C57" s="13"/>
      <c r="D57" s="13"/>
      <c r="I57" s="5"/>
      <c r="J57" s="5"/>
      <c r="L57" s="5"/>
      <c r="M57" s="5"/>
      <c r="N57" s="2"/>
      <c r="O57" s="5"/>
    </row>
    <row r="58" spans="1:15" s="3" customFormat="1" ht="18.75">
      <c r="A58" s="1"/>
      <c r="B58" s="13"/>
      <c r="C58" s="13"/>
      <c r="D58" s="13"/>
      <c r="I58" s="5"/>
      <c r="J58" s="5"/>
      <c r="L58" s="5"/>
      <c r="M58" s="5"/>
      <c r="N58" s="2"/>
      <c r="O58" s="5"/>
    </row>
    <row r="59" spans="1:15" s="3" customFormat="1" ht="18.75">
      <c r="A59" s="1"/>
      <c r="B59" s="13"/>
      <c r="C59" s="13"/>
      <c r="D59" s="13"/>
      <c r="I59" s="5"/>
      <c r="J59" s="5"/>
      <c r="L59" s="5"/>
      <c r="M59" s="5"/>
      <c r="N59" s="2"/>
      <c r="O59" s="5"/>
    </row>
    <row r="60" spans="1:15" s="3" customFormat="1" ht="18.75">
      <c r="A60" s="1"/>
      <c r="B60" s="13"/>
      <c r="C60" s="13"/>
      <c r="D60" s="13"/>
      <c r="I60" s="5"/>
      <c r="J60" s="5"/>
      <c r="L60" s="5"/>
      <c r="M60" s="5"/>
      <c r="N60" s="2"/>
      <c r="O60" s="5"/>
    </row>
    <row r="61" spans="1:15" s="3" customFormat="1" ht="18.75">
      <c r="A61" s="1"/>
      <c r="B61" s="13"/>
      <c r="C61" s="13"/>
      <c r="D61" s="13"/>
      <c r="I61" s="5"/>
      <c r="J61" s="5"/>
      <c r="L61" s="5"/>
      <c r="M61" s="5"/>
      <c r="N61" s="2"/>
      <c r="O61" s="5"/>
    </row>
  </sheetData>
  <mergeCells count="3">
    <mergeCell ref="A9:A21"/>
    <mergeCell ref="A22:A24"/>
    <mergeCell ref="A25:A47"/>
  </mergeCells>
  <dataValidations disablePrompts="1" count="1">
    <dataValidation type="whole" allowBlank="1" showInputMessage="1" showErrorMessage="1" sqref="I4:I6" xr:uid="{00000000-0002-0000-0200-000000000000}">
      <formula1>1</formula1>
      <formula2>40</formula2>
    </dataValidation>
  </dataValidations>
  <pageMargins left="0.7" right="0.7" top="0.75" bottom="0.75" header="0.3" footer="0.3"/>
  <pageSetup orientation="portrait" r:id="rId1"/>
  <tableParts count="1">
    <tablePart r:id="rId2"/>
  </tablePart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2:O64"/>
  <sheetViews>
    <sheetView topLeftCell="A26" zoomScale="70" zoomScaleNormal="70" workbookViewId="0">
      <selection activeCell="I10" sqref="I10"/>
    </sheetView>
  </sheetViews>
  <sheetFormatPr defaultColWidth="9.140625" defaultRowHeight="15"/>
  <cols>
    <col min="1" max="1" width="24.42578125" style="1" customWidth="1"/>
    <col min="2" max="4" width="15" style="3" customWidth="1"/>
    <col min="5" max="6" width="11.42578125" style="3" customWidth="1"/>
    <col min="7" max="7" width="14.140625" style="3" customWidth="1"/>
    <col min="8" max="8" width="10" style="3" customWidth="1"/>
    <col min="9" max="9" width="40.42578125" style="5" customWidth="1"/>
    <col min="10" max="10" width="14.42578125" style="5" customWidth="1"/>
    <col min="11" max="11" width="8.42578125" style="3" customWidth="1"/>
    <col min="12" max="12" width="8.42578125" style="5" customWidth="1"/>
    <col min="13" max="13" width="14.42578125" style="5" customWidth="1"/>
    <col min="14" max="14" width="84.85546875" style="2" customWidth="1"/>
    <col min="15" max="15" width="33.85546875" style="5" customWidth="1"/>
    <col min="16" max="16384" width="9.140625" style="1"/>
  </cols>
  <sheetData>
    <row r="2" spans="1:15" ht="46.5">
      <c r="A2" s="14" t="s">
        <v>449</v>
      </c>
    </row>
    <row r="3" spans="1:15" ht="15.75" thickBot="1"/>
    <row r="4" spans="1:15" s="17" customFormat="1" ht="34.5" thickBot="1">
      <c r="A4" s="7" t="s">
        <v>361</v>
      </c>
      <c r="B4" s="8"/>
      <c r="C4" s="8"/>
      <c r="D4" s="8"/>
      <c r="E4" s="8"/>
      <c r="F4" s="8"/>
      <c r="G4" s="8"/>
      <c r="H4" s="8"/>
      <c r="I4" s="33">
        <v>1</v>
      </c>
      <c r="J4" s="15" t="s">
        <v>362</v>
      </c>
      <c r="K4" s="8"/>
      <c r="L4" s="9"/>
      <c r="M4" s="9"/>
      <c r="N4" s="16"/>
      <c r="O4" s="9"/>
    </row>
    <row r="5" spans="1:15" s="30" customFormat="1" ht="18.75">
      <c r="A5" s="25"/>
      <c r="B5" s="26"/>
      <c r="C5" s="26"/>
      <c r="D5" s="26"/>
      <c r="E5" s="26"/>
      <c r="F5" s="26"/>
      <c r="G5" s="26"/>
      <c r="H5" s="26"/>
      <c r="I5" s="27"/>
      <c r="J5" s="31" t="s">
        <v>363</v>
      </c>
      <c r="K5" s="26"/>
      <c r="L5" s="28"/>
      <c r="M5" s="28"/>
      <c r="N5" s="29"/>
      <c r="O5" s="28"/>
    </row>
    <row r="6" spans="1:15" s="17" customFormat="1" ht="17.100000000000001" customHeight="1">
      <c r="A6" s="7"/>
      <c r="B6" s="8"/>
      <c r="C6" s="8"/>
      <c r="D6" s="8"/>
      <c r="E6" s="8"/>
      <c r="F6" s="8"/>
      <c r="G6" s="8"/>
      <c r="H6" s="8"/>
      <c r="I6" s="24"/>
      <c r="J6" s="15"/>
      <c r="K6" s="8"/>
      <c r="L6" s="9"/>
      <c r="M6" s="9"/>
      <c r="N6" s="16"/>
      <c r="O6" s="9"/>
    </row>
    <row r="7" spans="1:15" s="18" customFormat="1" ht="27" customHeight="1">
      <c r="B7" s="18" t="s">
        <v>2</v>
      </c>
      <c r="C7" s="18" t="s">
        <v>3</v>
      </c>
      <c r="D7" s="18" t="s">
        <v>4</v>
      </c>
      <c r="E7" s="18" t="s">
        <v>5</v>
      </c>
      <c r="G7" s="18" t="s">
        <v>6</v>
      </c>
      <c r="H7" s="18" t="s">
        <v>7</v>
      </c>
      <c r="I7" s="18" t="s">
        <v>8</v>
      </c>
      <c r="J7" s="18" t="s">
        <v>9</v>
      </c>
      <c r="K7" s="18" t="s">
        <v>10</v>
      </c>
      <c r="L7" s="18" t="s">
        <v>11</v>
      </c>
      <c r="M7" s="18" t="s">
        <v>12</v>
      </c>
      <c r="N7" s="19" t="s">
        <v>13</v>
      </c>
      <c r="O7" s="18" t="s">
        <v>364</v>
      </c>
    </row>
    <row r="8" spans="1:15" s="23" customFormat="1" ht="57" thickBot="1">
      <c r="A8" s="20"/>
      <c r="B8" s="21" t="s">
        <v>14</v>
      </c>
      <c r="C8" s="21" t="s">
        <v>15</v>
      </c>
      <c r="D8" s="21" t="s">
        <v>16</v>
      </c>
      <c r="E8" s="21" t="s">
        <v>17</v>
      </c>
      <c r="F8" s="21" t="s">
        <v>18</v>
      </c>
      <c r="G8" s="21" t="s">
        <v>365</v>
      </c>
      <c r="H8" s="21" t="s">
        <v>21</v>
      </c>
      <c r="I8" s="22" t="s">
        <v>22</v>
      </c>
      <c r="J8" s="22" t="s">
        <v>366</v>
      </c>
      <c r="K8" s="21" t="s">
        <v>24</v>
      </c>
      <c r="L8" s="22" t="s">
        <v>25</v>
      </c>
      <c r="M8" s="22" t="s">
        <v>26</v>
      </c>
      <c r="N8" s="22" t="s">
        <v>367</v>
      </c>
      <c r="O8" s="22" t="s">
        <v>368</v>
      </c>
    </row>
    <row r="9" spans="1:15" ht="18.75" customHeight="1">
      <c r="A9" s="147" t="s">
        <v>369</v>
      </c>
      <c r="B9" s="12">
        <f>C9+30001</f>
        <v>30001</v>
      </c>
      <c r="C9" s="32">
        <f>((I4-1)*32)</f>
        <v>0</v>
      </c>
      <c r="D9" s="32" t="str">
        <f t="shared" ref="D9:D50" si="0">DEC2HEX(C9)</f>
        <v>0</v>
      </c>
      <c r="E9" s="6">
        <v>4</v>
      </c>
      <c r="F9" s="6"/>
      <c r="G9" s="6">
        <v>1</v>
      </c>
      <c r="H9" s="6">
        <f t="shared" ref="H9:H15" si="1">G9*2</f>
        <v>2</v>
      </c>
      <c r="I9" s="10" t="s">
        <v>370</v>
      </c>
      <c r="J9" s="4" t="s">
        <v>371</v>
      </c>
      <c r="K9" s="4"/>
      <c r="L9" s="4" t="s">
        <v>30</v>
      </c>
      <c r="M9" s="4" t="s">
        <v>86</v>
      </c>
      <c r="N9" s="34" t="s">
        <v>372</v>
      </c>
      <c r="O9" s="37"/>
    </row>
    <row r="10" spans="1:15" ht="18.75" customHeight="1">
      <c r="A10" s="148"/>
      <c r="B10" s="41">
        <f>B9+G9</f>
        <v>30002</v>
      </c>
      <c r="C10" s="13">
        <f>C9+G9</f>
        <v>1</v>
      </c>
      <c r="D10" s="13" t="str">
        <f t="shared" si="0"/>
        <v>1</v>
      </c>
      <c r="E10" s="3">
        <v>4</v>
      </c>
      <c r="G10" s="3">
        <v>2</v>
      </c>
      <c r="H10" s="3">
        <f>G10*2</f>
        <v>4</v>
      </c>
      <c r="I10" s="129" t="s">
        <v>450</v>
      </c>
      <c r="K10" s="5"/>
      <c r="L10" s="5" t="s">
        <v>332</v>
      </c>
      <c r="M10" s="5" t="s">
        <v>86</v>
      </c>
      <c r="N10" s="2" t="s">
        <v>451</v>
      </c>
      <c r="O10" s="39"/>
    </row>
    <row r="11" spans="1:15" ht="18.75">
      <c r="A11" s="148"/>
      <c r="B11" s="41">
        <f t="shared" ref="B11:B12" si="2">B10+G10</f>
        <v>30004</v>
      </c>
      <c r="C11" s="13">
        <f>C10+G10</f>
        <v>3</v>
      </c>
      <c r="D11" s="13" t="str">
        <f t="shared" si="0"/>
        <v>3</v>
      </c>
      <c r="E11" s="3">
        <v>4</v>
      </c>
      <c r="G11" s="3">
        <v>1</v>
      </c>
      <c r="H11" s="3">
        <f t="shared" si="1"/>
        <v>2</v>
      </c>
      <c r="I11" s="11" t="s">
        <v>377</v>
      </c>
      <c r="K11" s="5"/>
      <c r="L11" s="5" t="s">
        <v>30</v>
      </c>
      <c r="M11" s="5" t="s">
        <v>86</v>
      </c>
      <c r="N11" s="35" t="s">
        <v>378</v>
      </c>
      <c r="O11" s="38"/>
    </row>
    <row r="12" spans="1:15" ht="18.75" customHeight="1">
      <c r="A12" s="148"/>
      <c r="B12" s="41">
        <f t="shared" si="2"/>
        <v>30005</v>
      </c>
      <c r="C12" s="13">
        <f t="shared" ref="C12:C15" si="3">C11+G11</f>
        <v>4</v>
      </c>
      <c r="D12" s="13" t="str">
        <f t="shared" si="0"/>
        <v>4</v>
      </c>
      <c r="E12" s="3">
        <v>4</v>
      </c>
      <c r="G12" s="3">
        <v>2</v>
      </c>
      <c r="H12" s="3">
        <f t="shared" si="1"/>
        <v>4</v>
      </c>
      <c r="I12" s="11" t="s">
        <v>452</v>
      </c>
      <c r="K12" s="5"/>
      <c r="L12" s="5" t="s">
        <v>332</v>
      </c>
      <c r="M12" s="5" t="s">
        <v>86</v>
      </c>
      <c r="N12" s="2" t="s">
        <v>453</v>
      </c>
      <c r="O12" s="39"/>
    </row>
    <row r="13" spans="1:15" ht="18.75" customHeight="1">
      <c r="A13" s="148"/>
      <c r="B13" s="89">
        <f t="shared" ref="B13:B22" si="4">C13+30001</f>
        <v>30007</v>
      </c>
      <c r="C13" s="13">
        <f t="shared" si="3"/>
        <v>6</v>
      </c>
      <c r="D13" s="13" t="str">
        <f>DEC2HEX(C13)</f>
        <v>6</v>
      </c>
      <c r="E13" s="3">
        <v>4</v>
      </c>
      <c r="G13" s="3">
        <v>2</v>
      </c>
      <c r="H13" s="3">
        <f>G13*2</f>
        <v>4</v>
      </c>
      <c r="I13" s="11" t="s">
        <v>454</v>
      </c>
      <c r="K13" s="5"/>
      <c r="L13" s="5" t="s">
        <v>332</v>
      </c>
      <c r="M13" s="5" t="s">
        <v>86</v>
      </c>
      <c r="N13" s="2" t="s">
        <v>455</v>
      </c>
      <c r="O13" s="38"/>
    </row>
    <row r="14" spans="1:15" ht="18.75">
      <c r="A14" s="148"/>
      <c r="B14" s="89">
        <f t="shared" si="4"/>
        <v>30009</v>
      </c>
      <c r="C14" s="13">
        <f t="shared" si="3"/>
        <v>8</v>
      </c>
      <c r="D14" s="13" t="str">
        <f t="shared" si="0"/>
        <v>8</v>
      </c>
      <c r="E14" s="3">
        <v>4</v>
      </c>
      <c r="G14" s="3">
        <v>2</v>
      </c>
      <c r="H14" s="3">
        <f t="shared" si="1"/>
        <v>4</v>
      </c>
      <c r="I14" s="11" t="s">
        <v>456</v>
      </c>
      <c r="K14" s="5"/>
      <c r="L14" s="5" t="s">
        <v>332</v>
      </c>
      <c r="M14" s="5" t="s">
        <v>86</v>
      </c>
      <c r="N14" s="35" t="s">
        <v>457</v>
      </c>
      <c r="O14" s="38"/>
    </row>
    <row r="15" spans="1:15" ht="18.75" customHeight="1" thickBot="1">
      <c r="A15" s="148"/>
      <c r="B15" s="97">
        <f t="shared" si="4"/>
        <v>30011</v>
      </c>
      <c r="C15" s="74">
        <f t="shared" si="3"/>
        <v>10</v>
      </c>
      <c r="D15" s="74" t="str">
        <f t="shared" si="0"/>
        <v>A</v>
      </c>
      <c r="E15" s="3">
        <v>4</v>
      </c>
      <c r="G15" s="3">
        <v>2</v>
      </c>
      <c r="H15" s="3">
        <f t="shared" si="1"/>
        <v>4</v>
      </c>
      <c r="I15" s="11" t="s">
        <v>458</v>
      </c>
      <c r="K15" s="5"/>
      <c r="L15" s="5" t="s">
        <v>332</v>
      </c>
      <c r="M15" s="5" t="s">
        <v>86</v>
      </c>
      <c r="N15" s="35" t="s">
        <v>459</v>
      </c>
      <c r="O15" s="38"/>
    </row>
    <row r="16" spans="1:15" ht="18.75" hidden="1" customHeight="1">
      <c r="A16" s="148"/>
      <c r="B16" s="89">
        <f t="shared" si="4"/>
        <v>30001</v>
      </c>
      <c r="C16" s="13"/>
      <c r="D16" s="13"/>
      <c r="I16" s="11"/>
      <c r="K16" s="5"/>
      <c r="N16" s="35"/>
      <c r="O16" s="38"/>
    </row>
    <row r="17" spans="1:15" ht="18.75" hidden="1" customHeight="1">
      <c r="A17" s="148"/>
      <c r="B17" s="89">
        <f t="shared" si="4"/>
        <v>30001</v>
      </c>
      <c r="C17" s="13"/>
      <c r="D17" s="13"/>
      <c r="I17" s="11"/>
      <c r="K17" s="5"/>
      <c r="N17" s="35"/>
      <c r="O17" s="38"/>
    </row>
    <row r="18" spans="1:15" ht="18.75" hidden="1" customHeight="1">
      <c r="A18" s="148"/>
      <c r="B18" s="89">
        <f t="shared" si="4"/>
        <v>30001</v>
      </c>
      <c r="C18" s="13"/>
      <c r="D18" s="13"/>
      <c r="I18" s="11"/>
      <c r="K18" s="5"/>
      <c r="N18" s="35"/>
      <c r="O18" s="38"/>
    </row>
    <row r="19" spans="1:15" ht="18.75" hidden="1" customHeight="1">
      <c r="A19" s="148"/>
      <c r="B19" s="89">
        <f t="shared" si="4"/>
        <v>30001</v>
      </c>
      <c r="C19" s="13"/>
      <c r="D19" s="13"/>
      <c r="I19" s="11"/>
      <c r="K19" s="5"/>
      <c r="N19" s="35"/>
      <c r="O19" s="38"/>
    </row>
    <row r="20" spans="1:15" ht="18.75" hidden="1" customHeight="1">
      <c r="A20" s="148"/>
      <c r="B20" s="89">
        <f t="shared" si="4"/>
        <v>30001</v>
      </c>
      <c r="C20" s="13"/>
      <c r="D20" s="13"/>
      <c r="I20" s="11"/>
      <c r="K20" s="5"/>
      <c r="N20" s="35"/>
      <c r="O20" s="38"/>
    </row>
    <row r="21" spans="1:15" ht="18.75" hidden="1" customHeight="1">
      <c r="A21" s="148"/>
      <c r="B21" s="89">
        <f t="shared" si="4"/>
        <v>30001</v>
      </c>
      <c r="C21" s="13"/>
      <c r="D21" s="13"/>
      <c r="I21" s="11"/>
      <c r="K21" s="5"/>
      <c r="N21" s="35"/>
      <c r="O21" s="38"/>
    </row>
    <row r="22" spans="1:15" ht="18.75" hidden="1" customHeight="1" thickBot="1">
      <c r="A22" s="149"/>
      <c r="B22" s="97">
        <f t="shared" si="4"/>
        <v>30001</v>
      </c>
      <c r="C22" s="74"/>
      <c r="D22" s="74"/>
      <c r="I22" s="11"/>
      <c r="K22" s="5"/>
      <c r="N22" s="35"/>
      <c r="O22" s="38"/>
    </row>
    <row r="23" spans="1:15" ht="30">
      <c r="A23" s="147" t="s">
        <v>384</v>
      </c>
      <c r="B23" s="98">
        <f t="shared" ref="B23:B50" si="5">C23+40001</f>
        <v>40029</v>
      </c>
      <c r="C23" s="99">
        <f>(28+QUOTIENT((I4-1),2))</f>
        <v>28</v>
      </c>
      <c r="D23" s="99" t="str">
        <f t="shared" si="0"/>
        <v>1C</v>
      </c>
      <c r="E23" s="100">
        <v>3</v>
      </c>
      <c r="F23" s="100"/>
      <c r="G23" s="100">
        <v>1</v>
      </c>
      <c r="H23" s="100">
        <v>2</v>
      </c>
      <c r="I23" s="101" t="s">
        <v>385</v>
      </c>
      <c r="J23" s="102" t="s">
        <v>133</v>
      </c>
      <c r="K23" s="103"/>
      <c r="L23" s="104" t="s">
        <v>130</v>
      </c>
      <c r="M23" s="104" t="s">
        <v>86</v>
      </c>
      <c r="N23" s="105" t="s">
        <v>386</v>
      </c>
      <c r="O23" s="106"/>
    </row>
    <row r="24" spans="1:15" ht="30">
      <c r="A24" s="148"/>
      <c r="B24" s="107">
        <f t="shared" si="5"/>
        <v>40069</v>
      </c>
      <c r="C24" s="108">
        <f>(68+QUOTIENT((I4-1),2))</f>
        <v>68</v>
      </c>
      <c r="D24" s="99" t="str">
        <f t="shared" si="0"/>
        <v>44</v>
      </c>
      <c r="E24" s="109">
        <v>3</v>
      </c>
      <c r="F24" s="109"/>
      <c r="G24" s="109">
        <v>1</v>
      </c>
      <c r="H24" s="109">
        <f t="shared" ref="H24:H50" si="6">G24*2</f>
        <v>2</v>
      </c>
      <c r="I24" s="110" t="s">
        <v>387</v>
      </c>
      <c r="J24" s="111" t="s">
        <v>158</v>
      </c>
      <c r="K24" s="112"/>
      <c r="L24" s="113" t="s">
        <v>130</v>
      </c>
      <c r="M24" s="113" t="s">
        <v>86</v>
      </c>
      <c r="N24" s="36" t="s">
        <v>386</v>
      </c>
      <c r="O24" s="114"/>
    </row>
    <row r="25" spans="1:15" ht="30.75" thickBot="1">
      <c r="A25" s="148"/>
      <c r="B25" s="98">
        <f t="shared" si="5"/>
        <v>40189</v>
      </c>
      <c r="C25" s="99">
        <f>(188+QUOTIENT((I4-1),2))</f>
        <v>188</v>
      </c>
      <c r="D25" s="99" t="str">
        <f t="shared" si="0"/>
        <v>BC</v>
      </c>
      <c r="E25" s="109">
        <v>3</v>
      </c>
      <c r="F25" s="109"/>
      <c r="G25" s="109">
        <v>1</v>
      </c>
      <c r="H25" s="109">
        <f t="shared" si="6"/>
        <v>2</v>
      </c>
      <c r="I25" s="110" t="s">
        <v>388</v>
      </c>
      <c r="J25" s="113" t="s">
        <v>82</v>
      </c>
      <c r="K25" s="109"/>
      <c r="L25" s="113" t="s">
        <v>130</v>
      </c>
      <c r="M25" s="113" t="s">
        <v>86</v>
      </c>
      <c r="N25" s="36" t="s">
        <v>386</v>
      </c>
      <c r="O25" s="38" t="s">
        <v>376</v>
      </c>
    </row>
    <row r="26" spans="1:15" ht="52.5" customHeight="1">
      <c r="A26" s="147" t="s">
        <v>389</v>
      </c>
      <c r="B26" s="12">
        <f t="shared" si="5"/>
        <v>40401</v>
      </c>
      <c r="C26" s="32">
        <f>(400+(I4-1)*40)</f>
        <v>400</v>
      </c>
      <c r="D26" s="32" t="str">
        <f t="shared" si="0"/>
        <v>190</v>
      </c>
      <c r="E26" s="6">
        <v>3</v>
      </c>
      <c r="F26" s="6">
        <v>16</v>
      </c>
      <c r="G26" s="6">
        <v>1</v>
      </c>
      <c r="H26" s="6">
        <f t="shared" si="6"/>
        <v>2</v>
      </c>
      <c r="I26" s="10" t="s">
        <v>390</v>
      </c>
      <c r="J26" s="4"/>
      <c r="K26" s="6">
        <v>120</v>
      </c>
      <c r="L26" s="4" t="s">
        <v>30</v>
      </c>
      <c r="M26" s="4" t="s">
        <v>31</v>
      </c>
      <c r="N26" s="105" t="s">
        <v>392</v>
      </c>
      <c r="O26" s="37" t="s">
        <v>376</v>
      </c>
    </row>
    <row r="27" spans="1:15" ht="37.5" customHeight="1">
      <c r="A27" s="148"/>
      <c r="B27" s="89">
        <f t="shared" si="5"/>
        <v>40402</v>
      </c>
      <c r="C27" s="13">
        <f>C26+G26</f>
        <v>401</v>
      </c>
      <c r="D27" s="13" t="str">
        <f t="shared" si="0"/>
        <v>191</v>
      </c>
      <c r="E27" s="3">
        <v>3</v>
      </c>
      <c r="F27" s="3">
        <v>16</v>
      </c>
      <c r="G27" s="3">
        <v>1</v>
      </c>
      <c r="H27" s="3">
        <f t="shared" si="6"/>
        <v>2</v>
      </c>
      <c r="I27" s="11" t="s">
        <v>393</v>
      </c>
      <c r="K27" s="3">
        <v>600</v>
      </c>
      <c r="L27" s="5" t="s">
        <v>30</v>
      </c>
      <c r="M27" s="5" t="s">
        <v>31</v>
      </c>
      <c r="N27" s="36" t="s">
        <v>395</v>
      </c>
      <c r="O27" s="38" t="s">
        <v>376</v>
      </c>
    </row>
    <row r="28" spans="1:15" ht="37.5" customHeight="1">
      <c r="A28" s="148"/>
      <c r="B28" s="89">
        <f t="shared" si="5"/>
        <v>40403</v>
      </c>
      <c r="C28" s="13">
        <f t="shared" ref="C28:C50" si="7">C27+G27</f>
        <v>402</v>
      </c>
      <c r="D28" s="118" t="str">
        <f>DEC2HEX(C28)</f>
        <v>192</v>
      </c>
      <c r="E28" s="3">
        <v>3</v>
      </c>
      <c r="F28" s="3">
        <v>16</v>
      </c>
      <c r="G28" s="3">
        <v>2</v>
      </c>
      <c r="H28" s="3">
        <f>G28*2</f>
        <v>4</v>
      </c>
      <c r="I28" s="11" t="s">
        <v>263</v>
      </c>
      <c r="K28" s="3">
        <v>0</v>
      </c>
      <c r="L28" s="5" t="s">
        <v>34</v>
      </c>
      <c r="M28" s="5" t="s">
        <v>31</v>
      </c>
      <c r="N28" s="36" t="s">
        <v>396</v>
      </c>
      <c r="O28" s="38" t="s">
        <v>376</v>
      </c>
    </row>
    <row r="29" spans="1:15" ht="37.5" customHeight="1">
      <c r="A29" s="148"/>
      <c r="B29" s="89">
        <f t="shared" si="5"/>
        <v>40405</v>
      </c>
      <c r="C29" s="13">
        <f t="shared" si="7"/>
        <v>404</v>
      </c>
      <c r="D29" s="13" t="str">
        <f t="shared" si="0"/>
        <v>194</v>
      </c>
      <c r="E29" s="3">
        <v>3</v>
      </c>
      <c r="F29" s="3">
        <v>16</v>
      </c>
      <c r="G29" s="3">
        <v>2</v>
      </c>
      <c r="H29" s="3">
        <f t="shared" si="6"/>
        <v>4</v>
      </c>
      <c r="I29" s="11" t="s">
        <v>330</v>
      </c>
      <c r="J29" s="84" t="s">
        <v>397</v>
      </c>
      <c r="K29" s="3">
        <v>433.92</v>
      </c>
      <c r="L29" s="5" t="s">
        <v>332</v>
      </c>
      <c r="M29" s="5" t="s">
        <v>31</v>
      </c>
      <c r="N29" s="36" t="s">
        <v>398</v>
      </c>
      <c r="O29" s="38" t="s">
        <v>376</v>
      </c>
    </row>
    <row r="30" spans="1:15" ht="60" customHeight="1">
      <c r="A30" s="148"/>
      <c r="B30" s="89">
        <f t="shared" si="5"/>
        <v>40407</v>
      </c>
      <c r="C30" s="13">
        <f t="shared" si="7"/>
        <v>406</v>
      </c>
      <c r="D30" s="13" t="str">
        <f t="shared" si="0"/>
        <v>196</v>
      </c>
      <c r="E30" s="3">
        <v>3</v>
      </c>
      <c r="F30" s="3">
        <v>16</v>
      </c>
      <c r="G30" s="3">
        <v>1</v>
      </c>
      <c r="H30" s="3">
        <f t="shared" si="6"/>
        <v>2</v>
      </c>
      <c r="I30" s="11" t="s">
        <v>334</v>
      </c>
      <c r="J30" s="5" t="s">
        <v>335</v>
      </c>
      <c r="K30" s="3">
        <v>15</v>
      </c>
      <c r="L30" s="5" t="s">
        <v>210</v>
      </c>
      <c r="M30" s="5" t="s">
        <v>31</v>
      </c>
      <c r="N30" s="36" t="s">
        <v>399</v>
      </c>
      <c r="O30" s="38" t="s">
        <v>376</v>
      </c>
    </row>
    <row r="31" spans="1:15" ht="45" customHeight="1">
      <c r="A31" s="148"/>
      <c r="B31" s="89">
        <f t="shared" si="5"/>
        <v>40408</v>
      </c>
      <c r="C31" s="13">
        <f t="shared" si="7"/>
        <v>407</v>
      </c>
      <c r="D31" s="13" t="str">
        <f t="shared" si="0"/>
        <v>197</v>
      </c>
      <c r="E31" s="3">
        <v>3</v>
      </c>
      <c r="F31" s="3">
        <v>16</v>
      </c>
      <c r="G31" s="3">
        <v>1</v>
      </c>
      <c r="H31" s="3">
        <f t="shared" si="6"/>
        <v>2</v>
      </c>
      <c r="I31" s="11" t="s">
        <v>337</v>
      </c>
      <c r="J31" s="5" t="s">
        <v>79</v>
      </c>
      <c r="K31" s="3">
        <v>0</v>
      </c>
      <c r="L31" s="5" t="s">
        <v>30</v>
      </c>
      <c r="M31" s="5" t="s">
        <v>31</v>
      </c>
      <c r="N31" s="36" t="s">
        <v>400</v>
      </c>
      <c r="O31" s="38" t="s">
        <v>376</v>
      </c>
    </row>
    <row r="32" spans="1:15" ht="30" customHeight="1">
      <c r="A32" s="148"/>
      <c r="B32" s="89">
        <f t="shared" si="5"/>
        <v>40409</v>
      </c>
      <c r="C32" s="13">
        <f t="shared" si="7"/>
        <v>408</v>
      </c>
      <c r="D32" s="118" t="str">
        <f>DEC2HEX(C32)</f>
        <v>198</v>
      </c>
      <c r="E32" s="3">
        <v>3</v>
      </c>
      <c r="F32" s="3">
        <v>16</v>
      </c>
      <c r="G32" s="3">
        <v>2</v>
      </c>
      <c r="H32" s="3">
        <f>G32*2</f>
        <v>4</v>
      </c>
      <c r="I32" s="11" t="s">
        <v>401</v>
      </c>
      <c r="K32" s="3">
        <v>1</v>
      </c>
      <c r="L32" s="5" t="s">
        <v>332</v>
      </c>
      <c r="M32" s="5" t="s">
        <v>31</v>
      </c>
      <c r="N32" s="36" t="s">
        <v>402</v>
      </c>
      <c r="O32" s="38" t="s">
        <v>376</v>
      </c>
    </row>
    <row r="33" spans="1:15" ht="30" customHeight="1">
      <c r="A33" s="148"/>
      <c r="B33" s="89">
        <f t="shared" si="5"/>
        <v>40411</v>
      </c>
      <c r="C33" s="13">
        <f t="shared" si="7"/>
        <v>410</v>
      </c>
      <c r="D33" s="118" t="str">
        <f>DEC2HEX(C33)</f>
        <v>19A</v>
      </c>
      <c r="E33" s="3">
        <v>3</v>
      </c>
      <c r="F33" s="3">
        <v>16</v>
      </c>
      <c r="G33" s="3">
        <v>2</v>
      </c>
      <c r="H33" s="3">
        <f>G33*2</f>
        <v>4</v>
      </c>
      <c r="I33" s="11" t="s">
        <v>403</v>
      </c>
      <c r="K33" s="3">
        <v>0</v>
      </c>
      <c r="L33" s="5" t="s">
        <v>332</v>
      </c>
      <c r="M33" s="5" t="s">
        <v>31</v>
      </c>
      <c r="N33" s="36" t="s">
        <v>402</v>
      </c>
      <c r="O33" s="38" t="s">
        <v>376</v>
      </c>
    </row>
    <row r="34" spans="1:15" ht="30" customHeight="1">
      <c r="A34" s="148"/>
      <c r="B34" s="89">
        <f t="shared" si="5"/>
        <v>40413</v>
      </c>
      <c r="C34" s="13">
        <f t="shared" si="7"/>
        <v>412</v>
      </c>
      <c r="D34" s="13" t="str">
        <f t="shared" si="0"/>
        <v>19C</v>
      </c>
      <c r="E34" s="3">
        <v>3</v>
      </c>
      <c r="F34" s="3">
        <v>16</v>
      </c>
      <c r="G34" s="3">
        <v>2</v>
      </c>
      <c r="H34" s="3">
        <f t="shared" si="6"/>
        <v>4</v>
      </c>
      <c r="I34" s="11" t="s">
        <v>404</v>
      </c>
      <c r="K34" s="3">
        <v>1</v>
      </c>
      <c r="L34" s="5" t="s">
        <v>332</v>
      </c>
      <c r="M34" s="5" t="s">
        <v>31</v>
      </c>
      <c r="N34" s="36" t="s">
        <v>405</v>
      </c>
      <c r="O34" s="38" t="s">
        <v>376</v>
      </c>
    </row>
    <row r="35" spans="1:15" ht="30" customHeight="1">
      <c r="A35" s="148"/>
      <c r="B35" s="89">
        <f t="shared" si="5"/>
        <v>40415</v>
      </c>
      <c r="C35" s="13">
        <f t="shared" si="7"/>
        <v>414</v>
      </c>
      <c r="D35" s="13" t="str">
        <f t="shared" si="0"/>
        <v>19E</v>
      </c>
      <c r="E35" s="3">
        <v>3</v>
      </c>
      <c r="F35" s="3">
        <v>16</v>
      </c>
      <c r="G35" s="3">
        <v>2</v>
      </c>
      <c r="H35" s="3">
        <f t="shared" si="6"/>
        <v>4</v>
      </c>
      <c r="I35" s="11" t="s">
        <v>406</v>
      </c>
      <c r="K35" s="3">
        <v>0</v>
      </c>
      <c r="L35" s="5" t="s">
        <v>332</v>
      </c>
      <c r="M35" s="5" t="s">
        <v>31</v>
      </c>
      <c r="N35" s="36" t="s">
        <v>405</v>
      </c>
      <c r="O35" s="38" t="s">
        <v>376</v>
      </c>
    </row>
    <row r="36" spans="1:15" ht="45" customHeight="1">
      <c r="A36" s="148"/>
      <c r="B36" s="89">
        <f t="shared" si="5"/>
        <v>40417</v>
      </c>
      <c r="C36" s="13">
        <f t="shared" si="7"/>
        <v>416</v>
      </c>
      <c r="D36" s="13" t="str">
        <f t="shared" si="0"/>
        <v>1A0</v>
      </c>
      <c r="E36" s="3">
        <v>3</v>
      </c>
      <c r="F36" s="3">
        <v>16</v>
      </c>
      <c r="G36" s="3">
        <v>2</v>
      </c>
      <c r="H36" s="3">
        <f t="shared" si="6"/>
        <v>4</v>
      </c>
      <c r="I36" s="129" t="s">
        <v>407</v>
      </c>
      <c r="K36" s="3">
        <v>0</v>
      </c>
      <c r="L36" s="5" t="s">
        <v>332</v>
      </c>
      <c r="M36" s="5" t="s">
        <v>31</v>
      </c>
      <c r="N36" s="36" t="s">
        <v>408</v>
      </c>
      <c r="O36" s="38" t="s">
        <v>376</v>
      </c>
    </row>
    <row r="37" spans="1:15" ht="29.25" hidden="1" customHeight="1">
      <c r="A37" s="148"/>
      <c r="B37" s="89">
        <f t="shared" si="5"/>
        <v>40419</v>
      </c>
      <c r="C37" s="13">
        <f t="shared" si="7"/>
        <v>418</v>
      </c>
      <c r="D37" s="13" t="str">
        <f t="shared" si="0"/>
        <v>1A2</v>
      </c>
      <c r="E37" s="3">
        <v>3</v>
      </c>
      <c r="F37" s="3">
        <v>16</v>
      </c>
      <c r="G37" s="3">
        <v>3</v>
      </c>
      <c r="H37" s="3">
        <f t="shared" si="6"/>
        <v>6</v>
      </c>
      <c r="I37" s="11" t="s">
        <v>178</v>
      </c>
      <c r="M37" s="5" t="s">
        <v>31</v>
      </c>
      <c r="N37" s="2" t="s">
        <v>460</v>
      </c>
      <c r="O37" s="38" t="s">
        <v>376</v>
      </c>
    </row>
    <row r="38" spans="1:15" ht="29.25" customHeight="1">
      <c r="A38" s="148"/>
      <c r="B38" s="89">
        <f t="shared" si="5"/>
        <v>40422</v>
      </c>
      <c r="C38" s="13">
        <f t="shared" si="7"/>
        <v>421</v>
      </c>
      <c r="D38" s="13" t="str">
        <f t="shared" si="0"/>
        <v>1A5</v>
      </c>
      <c r="E38" s="3">
        <v>3</v>
      </c>
      <c r="F38" s="3">
        <v>16</v>
      </c>
      <c r="G38" s="3">
        <v>2</v>
      </c>
      <c r="H38" s="3">
        <f t="shared" si="6"/>
        <v>4</v>
      </c>
      <c r="I38" s="11" t="s">
        <v>461</v>
      </c>
      <c r="K38" s="3">
        <v>1.74</v>
      </c>
      <c r="L38" s="5" t="s">
        <v>332</v>
      </c>
      <c r="M38" s="5" t="s">
        <v>31</v>
      </c>
      <c r="N38" s="2" t="s">
        <v>462</v>
      </c>
      <c r="O38" s="38" t="s">
        <v>376</v>
      </c>
    </row>
    <row r="39" spans="1:15" ht="29.25" customHeight="1">
      <c r="A39" s="148"/>
      <c r="B39" s="89">
        <f t="shared" si="5"/>
        <v>40424</v>
      </c>
      <c r="C39" s="13">
        <f t="shared" si="7"/>
        <v>423</v>
      </c>
      <c r="D39" s="13" t="str">
        <f t="shared" si="0"/>
        <v>1A7</v>
      </c>
      <c r="E39" s="3">
        <v>3</v>
      </c>
      <c r="F39" s="3">
        <v>16</v>
      </c>
      <c r="G39" s="3">
        <v>2</v>
      </c>
      <c r="H39" s="3">
        <f t="shared" si="6"/>
        <v>4</v>
      </c>
      <c r="I39" s="11" t="s">
        <v>463</v>
      </c>
      <c r="K39" s="3">
        <v>0</v>
      </c>
      <c r="L39" s="5" t="s">
        <v>332</v>
      </c>
      <c r="M39" s="5" t="s">
        <v>31</v>
      </c>
      <c r="N39" s="36" t="s">
        <v>464</v>
      </c>
      <c r="O39" s="38" t="s">
        <v>376</v>
      </c>
    </row>
    <row r="40" spans="1:15" ht="29.25" customHeight="1">
      <c r="A40" s="148"/>
      <c r="B40" s="89">
        <f t="shared" si="5"/>
        <v>40426</v>
      </c>
      <c r="C40" s="13">
        <f t="shared" si="7"/>
        <v>425</v>
      </c>
      <c r="D40" s="13" t="str">
        <f t="shared" si="0"/>
        <v>1A9</v>
      </c>
      <c r="E40" s="3">
        <v>3</v>
      </c>
      <c r="F40" s="3">
        <v>16</v>
      </c>
      <c r="G40" s="3">
        <v>1</v>
      </c>
      <c r="H40" s="3">
        <f t="shared" si="6"/>
        <v>2</v>
      </c>
      <c r="I40" s="11" t="s">
        <v>465</v>
      </c>
      <c r="K40" s="3">
        <v>0</v>
      </c>
      <c r="L40" s="5" t="s">
        <v>30</v>
      </c>
      <c r="M40" s="5" t="s">
        <v>31</v>
      </c>
      <c r="N40" s="36" t="s">
        <v>466</v>
      </c>
      <c r="O40" s="38" t="s">
        <v>376</v>
      </c>
    </row>
    <row r="41" spans="1:15" ht="29.25" customHeight="1">
      <c r="A41" s="148"/>
      <c r="B41" s="89">
        <f t="shared" si="5"/>
        <v>40427</v>
      </c>
      <c r="C41" s="13">
        <f t="shared" si="7"/>
        <v>426</v>
      </c>
      <c r="D41" s="118" t="str">
        <f>DEC2HEX(C41)</f>
        <v>1AA</v>
      </c>
      <c r="E41" s="3">
        <v>3</v>
      </c>
      <c r="F41" s="3">
        <v>16</v>
      </c>
      <c r="G41" s="3">
        <v>1</v>
      </c>
      <c r="H41" s="3">
        <f>G41*2</f>
        <v>2</v>
      </c>
      <c r="I41" s="11" t="s">
        <v>417</v>
      </c>
      <c r="K41" s="5" t="s">
        <v>467</v>
      </c>
      <c r="L41" s="5" t="s">
        <v>30</v>
      </c>
      <c r="M41" s="5" t="s">
        <v>31</v>
      </c>
      <c r="N41" s="36" t="s">
        <v>448</v>
      </c>
      <c r="O41" s="38" t="s">
        <v>376</v>
      </c>
    </row>
    <row r="42" spans="1:15" ht="29.25" customHeight="1">
      <c r="A42" s="148"/>
      <c r="B42" s="89">
        <f t="shared" si="5"/>
        <v>40428</v>
      </c>
      <c r="C42" s="13">
        <f t="shared" si="7"/>
        <v>427</v>
      </c>
      <c r="D42" s="118" t="str">
        <f>DEC2HEX(C42)</f>
        <v>1AB</v>
      </c>
      <c r="E42" s="3">
        <v>3</v>
      </c>
      <c r="F42" s="3">
        <v>16</v>
      </c>
      <c r="G42" s="3">
        <v>1</v>
      </c>
      <c r="H42" s="3">
        <f>G42*2</f>
        <v>2</v>
      </c>
      <c r="I42" s="11" t="s">
        <v>468</v>
      </c>
      <c r="K42" s="5" t="s">
        <v>469</v>
      </c>
      <c r="L42" s="5" t="s">
        <v>30</v>
      </c>
      <c r="M42" s="5" t="s">
        <v>31</v>
      </c>
      <c r="N42" s="36" t="s">
        <v>470</v>
      </c>
      <c r="O42" s="38" t="s">
        <v>376</v>
      </c>
    </row>
    <row r="43" spans="1:15" ht="60.75" customHeight="1">
      <c r="A43" s="148"/>
      <c r="B43" s="89">
        <f t="shared" si="5"/>
        <v>40429</v>
      </c>
      <c r="C43" s="13">
        <f t="shared" si="7"/>
        <v>428</v>
      </c>
      <c r="D43" s="13" t="str">
        <f t="shared" ref="D43" si="8">DEC2HEX(C43)</f>
        <v>1AC</v>
      </c>
      <c r="E43" s="3">
        <v>3</v>
      </c>
      <c r="F43" s="3">
        <v>16</v>
      </c>
      <c r="G43" s="3">
        <v>2</v>
      </c>
      <c r="H43" s="3">
        <f t="shared" ref="H43" si="9">G43*2</f>
        <v>4</v>
      </c>
      <c r="I43" s="11" t="s">
        <v>471</v>
      </c>
      <c r="L43" s="5" t="s">
        <v>332</v>
      </c>
      <c r="M43" s="5" t="s">
        <v>31</v>
      </c>
      <c r="N43" s="36" t="s">
        <v>472</v>
      </c>
      <c r="O43" s="38" t="s">
        <v>376</v>
      </c>
    </row>
    <row r="44" spans="1:15" ht="29.25" customHeight="1">
      <c r="A44" s="148"/>
      <c r="B44" s="89">
        <f t="shared" si="5"/>
        <v>40431</v>
      </c>
      <c r="C44" s="13">
        <f t="shared" si="7"/>
        <v>430</v>
      </c>
      <c r="D44" s="118" t="str">
        <f>DEC2HEX(C44)</f>
        <v>1AE</v>
      </c>
      <c r="E44" s="118">
        <v>3</v>
      </c>
      <c r="F44" s="3">
        <v>16</v>
      </c>
      <c r="G44" s="3">
        <v>2</v>
      </c>
      <c r="H44" s="3">
        <f>G44*2</f>
        <v>4</v>
      </c>
      <c r="I44" s="11" t="s">
        <v>473</v>
      </c>
      <c r="L44" s="5" t="s">
        <v>332</v>
      </c>
      <c r="M44" s="5" t="s">
        <v>86</v>
      </c>
      <c r="N44" s="123"/>
      <c r="O44" s="38" t="s">
        <v>376</v>
      </c>
    </row>
    <row r="45" spans="1:15" ht="29.25" customHeight="1">
      <c r="A45" s="148"/>
      <c r="B45" s="89">
        <f t="shared" si="5"/>
        <v>40433</v>
      </c>
      <c r="C45" s="13">
        <f t="shared" si="7"/>
        <v>432</v>
      </c>
      <c r="D45" s="118" t="str">
        <f>DEC2HEX(C45)</f>
        <v>1B0</v>
      </c>
      <c r="E45" s="118">
        <v>3</v>
      </c>
      <c r="F45" s="3">
        <v>16</v>
      </c>
      <c r="G45" s="3">
        <v>2</v>
      </c>
      <c r="H45" s="3">
        <f>G45*2</f>
        <v>4</v>
      </c>
      <c r="I45" s="11" t="s">
        <v>474</v>
      </c>
      <c r="L45" s="5" t="s">
        <v>332</v>
      </c>
      <c r="M45" s="5" t="s">
        <v>86</v>
      </c>
      <c r="N45" s="123"/>
      <c r="O45" s="38" t="s">
        <v>376</v>
      </c>
    </row>
    <row r="46" spans="1:15" ht="29.25" customHeight="1" thickBot="1">
      <c r="A46" s="148"/>
      <c r="B46" s="89">
        <f t="shared" si="5"/>
        <v>40435</v>
      </c>
      <c r="C46" s="13">
        <f t="shared" si="7"/>
        <v>434</v>
      </c>
      <c r="D46" s="118" t="str">
        <f>DEC2HEX(C46)</f>
        <v>1B2</v>
      </c>
      <c r="E46" s="118">
        <v>3</v>
      </c>
      <c r="F46" s="3">
        <v>16</v>
      </c>
      <c r="G46" s="3">
        <v>2</v>
      </c>
      <c r="H46" s="3">
        <f>G46*2</f>
        <v>4</v>
      </c>
      <c r="I46" s="11" t="s">
        <v>475</v>
      </c>
      <c r="L46" s="5" t="s">
        <v>332</v>
      </c>
      <c r="M46" s="5" t="s">
        <v>86</v>
      </c>
      <c r="N46" s="123"/>
      <c r="O46" s="38" t="s">
        <v>376</v>
      </c>
    </row>
    <row r="47" spans="1:15" ht="29.25" hidden="1" customHeight="1">
      <c r="A47" s="148"/>
      <c r="B47" s="89">
        <f t="shared" si="5"/>
        <v>40437</v>
      </c>
      <c r="C47" s="13">
        <f t="shared" si="7"/>
        <v>436</v>
      </c>
      <c r="D47" s="13" t="str">
        <f t="shared" si="0"/>
        <v>1B4</v>
      </c>
      <c r="E47" s="3">
        <v>3</v>
      </c>
      <c r="F47" s="3">
        <v>16</v>
      </c>
      <c r="G47" s="3">
        <v>1</v>
      </c>
      <c r="H47" s="3">
        <f t="shared" si="6"/>
        <v>2</v>
      </c>
      <c r="I47" s="11" t="s">
        <v>345</v>
      </c>
      <c r="M47" s="5" t="s">
        <v>31</v>
      </c>
      <c r="N47" s="2" t="s">
        <v>460</v>
      </c>
      <c r="O47" s="38" t="s">
        <v>376</v>
      </c>
    </row>
    <row r="48" spans="1:15" ht="52.5" hidden="1" customHeight="1">
      <c r="A48" s="148"/>
      <c r="B48" s="89">
        <f t="shared" si="5"/>
        <v>40438</v>
      </c>
      <c r="C48" s="13">
        <f t="shared" si="7"/>
        <v>437</v>
      </c>
      <c r="D48" s="13" t="str">
        <f t="shared" si="0"/>
        <v>1B5</v>
      </c>
      <c r="E48" s="3">
        <v>3</v>
      </c>
      <c r="F48" s="3">
        <v>16</v>
      </c>
      <c r="G48" s="3">
        <v>1</v>
      </c>
      <c r="H48" s="3">
        <f t="shared" si="6"/>
        <v>2</v>
      </c>
      <c r="I48" s="11" t="s">
        <v>420</v>
      </c>
      <c r="K48" s="85" t="s">
        <v>421</v>
      </c>
      <c r="L48" s="5" t="s">
        <v>422</v>
      </c>
      <c r="M48" s="5" t="s">
        <v>31</v>
      </c>
      <c r="N48" s="36" t="s">
        <v>423</v>
      </c>
      <c r="O48" s="38" t="s">
        <v>376</v>
      </c>
    </row>
    <row r="49" spans="1:15" ht="18.75" hidden="1" customHeight="1">
      <c r="A49" s="148"/>
      <c r="B49" s="89">
        <f t="shared" si="5"/>
        <v>40439</v>
      </c>
      <c r="C49" s="13">
        <f t="shared" si="7"/>
        <v>438</v>
      </c>
      <c r="D49" s="13" t="str">
        <f t="shared" si="0"/>
        <v>1B6</v>
      </c>
      <c r="E49" s="3">
        <v>3</v>
      </c>
      <c r="F49" s="3">
        <v>16</v>
      </c>
      <c r="G49" s="3">
        <v>1</v>
      </c>
      <c r="H49" s="3">
        <f t="shared" si="6"/>
        <v>2</v>
      </c>
      <c r="I49" s="11" t="s">
        <v>424</v>
      </c>
      <c r="K49" s="85" t="s">
        <v>425</v>
      </c>
      <c r="L49" s="5" t="s">
        <v>422</v>
      </c>
      <c r="M49" s="5" t="s">
        <v>31</v>
      </c>
      <c r="N49" s="2" t="s">
        <v>426</v>
      </c>
      <c r="O49" s="38" t="s">
        <v>376</v>
      </c>
    </row>
    <row r="50" spans="1:15" ht="18.75" hidden="1" customHeight="1" thickBot="1">
      <c r="A50" s="149"/>
      <c r="B50" s="89">
        <f t="shared" si="5"/>
        <v>40440</v>
      </c>
      <c r="C50" s="13">
        <f t="shared" si="7"/>
        <v>439</v>
      </c>
      <c r="D50" s="74" t="str">
        <f t="shared" si="0"/>
        <v>1B7</v>
      </c>
      <c r="E50" s="3">
        <v>3</v>
      </c>
      <c r="F50" s="3">
        <v>16</v>
      </c>
      <c r="G50" s="90">
        <v>1</v>
      </c>
      <c r="H50" s="90">
        <f t="shared" si="6"/>
        <v>2</v>
      </c>
      <c r="I50" s="115" t="s">
        <v>427</v>
      </c>
      <c r="J50" s="92"/>
      <c r="K50" s="85" t="s">
        <v>428</v>
      </c>
      <c r="L50" s="92" t="s">
        <v>422</v>
      </c>
      <c r="M50" s="92" t="s">
        <v>31</v>
      </c>
      <c r="N50" s="2" t="s">
        <v>426</v>
      </c>
      <c r="O50" s="38" t="s">
        <v>376</v>
      </c>
    </row>
    <row r="51" spans="1:15" ht="18.75">
      <c r="A51" s="40"/>
      <c r="B51" s="32"/>
      <c r="C51" s="32"/>
      <c r="D51" s="32"/>
      <c r="E51" s="6"/>
      <c r="F51" s="6"/>
      <c r="G51" s="6"/>
      <c r="H51" s="6"/>
      <c r="I51" s="4"/>
      <c r="J51" s="4"/>
      <c r="K51" s="6"/>
      <c r="L51" s="4"/>
      <c r="M51" s="4"/>
      <c r="N51" s="34"/>
      <c r="O51" s="4"/>
    </row>
    <row r="52" spans="1:15" ht="18.75">
      <c r="B52" s="13"/>
      <c r="C52" s="13"/>
      <c r="D52" s="13"/>
    </row>
    <row r="53" spans="1:15" ht="18.75">
      <c r="B53" s="13"/>
      <c r="C53" s="13"/>
      <c r="D53" s="13"/>
    </row>
    <row r="54" spans="1:15" ht="18.75">
      <c r="B54" s="13"/>
      <c r="C54" s="13"/>
      <c r="D54" s="13"/>
    </row>
    <row r="55" spans="1:15" ht="18.75">
      <c r="B55" s="13"/>
      <c r="C55" s="13"/>
      <c r="D55" s="13"/>
    </row>
    <row r="56" spans="1:15" s="3" customFormat="1" ht="18.75">
      <c r="A56" s="1"/>
      <c r="B56" s="13"/>
      <c r="C56" s="13"/>
      <c r="D56" s="13"/>
      <c r="I56" s="5"/>
      <c r="J56" s="5"/>
      <c r="L56" s="5"/>
      <c r="M56" s="5"/>
      <c r="N56" s="2"/>
      <c r="O56" s="5"/>
    </row>
    <row r="57" spans="1:15" s="3" customFormat="1" ht="18.75">
      <c r="A57" s="1"/>
      <c r="B57" s="13"/>
      <c r="C57" s="13"/>
      <c r="D57" s="13"/>
      <c r="I57" s="5"/>
      <c r="J57" s="5"/>
      <c r="L57" s="5"/>
      <c r="M57" s="5"/>
      <c r="N57" s="2"/>
      <c r="O57" s="5"/>
    </row>
    <row r="58" spans="1:15" s="3" customFormat="1" ht="18.75">
      <c r="A58" s="1"/>
      <c r="B58" s="13"/>
      <c r="C58" s="13"/>
      <c r="D58" s="13"/>
      <c r="I58" s="5"/>
      <c r="J58" s="5"/>
      <c r="L58" s="5"/>
      <c r="M58" s="5"/>
      <c r="N58" s="2"/>
      <c r="O58" s="5"/>
    </row>
    <row r="59" spans="1:15" s="3" customFormat="1" ht="18.75">
      <c r="A59" s="1"/>
      <c r="B59" s="13"/>
      <c r="C59" s="13"/>
      <c r="D59" s="13"/>
      <c r="I59" s="5"/>
      <c r="J59" s="5"/>
      <c r="L59" s="5"/>
      <c r="M59" s="5"/>
      <c r="N59" s="2"/>
      <c r="O59" s="5"/>
    </row>
    <row r="60" spans="1:15" s="3" customFormat="1" ht="18.75">
      <c r="A60" s="1"/>
      <c r="B60" s="13"/>
      <c r="C60" s="13"/>
      <c r="D60" s="13"/>
      <c r="I60" s="5"/>
      <c r="J60" s="5"/>
      <c r="L60" s="5"/>
      <c r="M60" s="5"/>
      <c r="N60" s="2"/>
      <c r="O60" s="5"/>
    </row>
    <row r="61" spans="1:15" s="3" customFormat="1" ht="18.75">
      <c r="A61" s="1"/>
      <c r="B61" s="13"/>
      <c r="C61" s="13"/>
      <c r="D61" s="13"/>
      <c r="I61" s="5"/>
      <c r="J61" s="5"/>
      <c r="L61" s="5"/>
      <c r="M61" s="5"/>
      <c r="N61" s="2"/>
      <c r="O61" s="5"/>
    </row>
    <row r="62" spans="1:15" s="3" customFormat="1" ht="18.75">
      <c r="A62" s="1"/>
      <c r="B62" s="13"/>
      <c r="C62" s="13"/>
      <c r="D62" s="13"/>
      <c r="I62" s="5"/>
      <c r="J62" s="5"/>
      <c r="L62" s="5"/>
      <c r="M62" s="5"/>
      <c r="N62" s="2"/>
      <c r="O62" s="5"/>
    </row>
    <row r="63" spans="1:15" s="3" customFormat="1" ht="18.75">
      <c r="A63" s="1"/>
      <c r="B63" s="13"/>
      <c r="C63" s="13"/>
      <c r="D63" s="13"/>
      <c r="I63" s="5"/>
      <c r="J63" s="5"/>
      <c r="L63" s="5"/>
      <c r="M63" s="5"/>
      <c r="N63" s="2"/>
      <c r="O63" s="5"/>
    </row>
    <row r="64" spans="1:15" s="3" customFormat="1" ht="18.75">
      <c r="A64" s="1"/>
      <c r="B64" s="13"/>
      <c r="C64" s="13"/>
      <c r="D64" s="13"/>
      <c r="I64" s="5"/>
      <c r="J64" s="5"/>
      <c r="L64" s="5"/>
      <c r="M64" s="5"/>
      <c r="N64" s="2"/>
      <c r="O64" s="5"/>
    </row>
  </sheetData>
  <mergeCells count="3">
    <mergeCell ref="A9:A22"/>
    <mergeCell ref="A23:A25"/>
    <mergeCell ref="A26:A50"/>
  </mergeCells>
  <dataValidations count="1">
    <dataValidation type="whole" allowBlank="1" showInputMessage="1" showErrorMessage="1" sqref="I4:I6" xr:uid="{00000000-0002-0000-0300-000000000000}">
      <formula1>1</formula1>
      <formula2>40</formula2>
    </dataValidation>
  </dataValidations>
  <pageMargins left="0.7" right="0.7" top="0.75" bottom="0.75" header="0.3" footer="0.3"/>
  <pageSetup orientation="portrait" r:id="rId1"/>
  <tableParts count="1">
    <tablePart r:id="rId2"/>
  </tablePart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2:O63"/>
  <sheetViews>
    <sheetView topLeftCell="A7" zoomScale="70" zoomScaleNormal="70" workbookViewId="0">
      <selection activeCell="I13" sqref="I13"/>
    </sheetView>
  </sheetViews>
  <sheetFormatPr defaultColWidth="9.140625" defaultRowHeight="15"/>
  <cols>
    <col min="1" max="1" width="24.42578125" style="1" customWidth="1"/>
    <col min="2" max="4" width="15" style="3" customWidth="1"/>
    <col min="5" max="6" width="11.42578125" style="3" customWidth="1"/>
    <col min="7" max="7" width="14.140625" style="3" customWidth="1"/>
    <col min="8" max="8" width="10" style="3" customWidth="1"/>
    <col min="9" max="9" width="40.42578125" style="5" customWidth="1"/>
    <col min="10" max="10" width="14.42578125" style="5" customWidth="1"/>
    <col min="11" max="11" width="8.42578125" style="3" customWidth="1"/>
    <col min="12" max="12" width="8.42578125" style="5" customWidth="1"/>
    <col min="13" max="13" width="14.42578125" style="5" customWidth="1"/>
    <col min="14" max="14" width="84.85546875" style="2" customWidth="1"/>
    <col min="15" max="15" width="33.85546875" style="5" customWidth="1"/>
    <col min="16" max="16384" width="9.140625" style="1"/>
  </cols>
  <sheetData>
    <row r="2" spans="1:15" ht="46.5">
      <c r="A2" s="14" t="s">
        <v>476</v>
      </c>
    </row>
    <row r="3" spans="1:15" ht="15.75" thickBot="1"/>
    <row r="4" spans="1:15" s="17" customFormat="1" ht="34.5" thickBot="1">
      <c r="A4" s="7" t="s">
        <v>361</v>
      </c>
      <c r="B4" s="8"/>
      <c r="C4" s="8"/>
      <c r="D4" s="8"/>
      <c r="E4" s="8"/>
      <c r="F4" s="8"/>
      <c r="G4" s="8"/>
      <c r="H4" s="8"/>
      <c r="I4" s="33">
        <v>1</v>
      </c>
      <c r="J4" s="15" t="s">
        <v>362</v>
      </c>
      <c r="K4" s="8"/>
      <c r="L4" s="9"/>
      <c r="M4" s="9"/>
      <c r="N4" s="16"/>
      <c r="O4" s="9"/>
    </row>
    <row r="5" spans="1:15" s="30" customFormat="1" ht="18.75">
      <c r="A5" s="25"/>
      <c r="B5" s="26"/>
      <c r="C5" s="26"/>
      <c r="D5" s="26"/>
      <c r="E5" s="26"/>
      <c r="F5" s="26"/>
      <c r="G5" s="26"/>
      <c r="H5" s="26"/>
      <c r="I5" s="27"/>
      <c r="J5" s="31" t="s">
        <v>363</v>
      </c>
      <c r="K5" s="26"/>
      <c r="L5" s="28"/>
      <c r="M5" s="28"/>
      <c r="N5" s="29"/>
      <c r="O5" s="28"/>
    </row>
    <row r="6" spans="1:15" s="17" customFormat="1" ht="17.100000000000001" customHeight="1">
      <c r="A6" s="7"/>
      <c r="B6" s="8"/>
      <c r="C6" s="8"/>
      <c r="D6" s="8"/>
      <c r="E6" s="8"/>
      <c r="F6" s="8"/>
      <c r="G6" s="8"/>
      <c r="H6" s="8"/>
      <c r="I6" s="24"/>
      <c r="J6" s="15"/>
      <c r="K6" s="8"/>
      <c r="L6" s="9"/>
      <c r="M6" s="9"/>
      <c r="N6" s="16"/>
      <c r="O6" s="9"/>
    </row>
    <row r="7" spans="1:15" s="18" customFormat="1" ht="27" customHeight="1">
      <c r="B7" s="18" t="s">
        <v>2</v>
      </c>
      <c r="C7" s="18" t="s">
        <v>3</v>
      </c>
      <c r="D7" s="18" t="s">
        <v>4</v>
      </c>
      <c r="E7" s="18" t="s">
        <v>5</v>
      </c>
      <c r="G7" s="18" t="s">
        <v>6</v>
      </c>
      <c r="H7" s="18" t="s">
        <v>7</v>
      </c>
      <c r="I7" s="18" t="s">
        <v>8</v>
      </c>
      <c r="J7" s="18" t="s">
        <v>9</v>
      </c>
      <c r="K7" s="18" t="s">
        <v>10</v>
      </c>
      <c r="L7" s="18" t="s">
        <v>11</v>
      </c>
      <c r="M7" s="18" t="s">
        <v>12</v>
      </c>
      <c r="N7" s="19" t="s">
        <v>13</v>
      </c>
      <c r="O7" s="18" t="s">
        <v>364</v>
      </c>
    </row>
    <row r="8" spans="1:15" s="23" customFormat="1" ht="57" thickBot="1">
      <c r="A8" s="20"/>
      <c r="B8" s="21" t="s">
        <v>14</v>
      </c>
      <c r="C8" s="21" t="s">
        <v>15</v>
      </c>
      <c r="D8" s="21" t="s">
        <v>16</v>
      </c>
      <c r="E8" s="21" t="s">
        <v>17</v>
      </c>
      <c r="F8" s="21" t="s">
        <v>18</v>
      </c>
      <c r="G8" s="21" t="s">
        <v>365</v>
      </c>
      <c r="H8" s="21" t="s">
        <v>21</v>
      </c>
      <c r="I8" s="22" t="s">
        <v>22</v>
      </c>
      <c r="J8" s="22" t="s">
        <v>366</v>
      </c>
      <c r="K8" s="21" t="s">
        <v>24</v>
      </c>
      <c r="L8" s="22" t="s">
        <v>25</v>
      </c>
      <c r="M8" s="22" t="s">
        <v>26</v>
      </c>
      <c r="N8" s="22" t="s">
        <v>367</v>
      </c>
      <c r="O8" s="22" t="s">
        <v>368</v>
      </c>
    </row>
    <row r="9" spans="1:15" ht="18.75" customHeight="1">
      <c r="A9" s="147" t="s">
        <v>369</v>
      </c>
      <c r="B9" s="12">
        <f>C9+30001</f>
        <v>30001</v>
      </c>
      <c r="C9" s="32">
        <f>((I4-1)*32)</f>
        <v>0</v>
      </c>
      <c r="D9" s="32" t="str">
        <f t="shared" ref="D9:D49" si="0">DEC2HEX(C9)</f>
        <v>0</v>
      </c>
      <c r="E9" s="6">
        <v>4</v>
      </c>
      <c r="F9" s="6"/>
      <c r="G9" s="6">
        <v>1</v>
      </c>
      <c r="H9" s="6">
        <f t="shared" ref="H9:H16" si="1">G9*2</f>
        <v>2</v>
      </c>
      <c r="I9" s="10" t="s">
        <v>370</v>
      </c>
      <c r="J9" s="4" t="s">
        <v>371</v>
      </c>
      <c r="K9" s="4"/>
      <c r="L9" s="4" t="s">
        <v>30</v>
      </c>
      <c r="M9" s="4" t="s">
        <v>86</v>
      </c>
      <c r="N9" s="34" t="s">
        <v>372</v>
      </c>
      <c r="O9" s="37"/>
    </row>
    <row r="10" spans="1:15" ht="18.75" customHeight="1">
      <c r="A10" s="148"/>
      <c r="B10" s="41">
        <f>B9+G9</f>
        <v>30002</v>
      </c>
      <c r="C10" s="13">
        <f>C9+G9</f>
        <v>1</v>
      </c>
      <c r="D10" s="13" t="str">
        <f t="shared" si="0"/>
        <v>1</v>
      </c>
      <c r="E10" s="3">
        <v>4</v>
      </c>
      <c r="G10" s="3">
        <v>1</v>
      </c>
      <c r="H10" s="3">
        <f>G10*2</f>
        <v>2</v>
      </c>
      <c r="I10" s="11" t="s">
        <v>477</v>
      </c>
      <c r="K10" s="5"/>
      <c r="L10" s="5" t="s">
        <v>30</v>
      </c>
      <c r="M10" s="5" t="s">
        <v>86</v>
      </c>
      <c r="N10" s="2" t="s">
        <v>478</v>
      </c>
      <c r="O10" s="39"/>
    </row>
    <row r="11" spans="1:15" ht="18.75" customHeight="1">
      <c r="A11" s="148"/>
      <c r="B11" s="89">
        <f>C11+30001</f>
        <v>30003</v>
      </c>
      <c r="C11" s="13">
        <f t="shared" ref="C11:C16" si="2">C10+G10</f>
        <v>2</v>
      </c>
      <c r="D11" s="13" t="str">
        <f>DEC2HEX(C11)</f>
        <v>2</v>
      </c>
      <c r="E11" s="3">
        <v>4</v>
      </c>
      <c r="G11" s="3">
        <v>1</v>
      </c>
      <c r="H11" s="3">
        <f t="shared" ref="H11" si="3">G11*2</f>
        <v>2</v>
      </c>
      <c r="I11" s="11" t="s">
        <v>479</v>
      </c>
      <c r="K11" s="5"/>
      <c r="L11" s="5" t="s">
        <v>30</v>
      </c>
      <c r="M11" s="5" t="s">
        <v>86</v>
      </c>
      <c r="N11" s="2" t="s">
        <v>478</v>
      </c>
      <c r="O11" s="38"/>
    </row>
    <row r="12" spans="1:15" ht="18.75">
      <c r="A12" s="148"/>
      <c r="B12" s="89">
        <f t="shared" ref="B12:B23" si="4">C12+30001</f>
        <v>30004</v>
      </c>
      <c r="C12" s="13">
        <f t="shared" si="2"/>
        <v>3</v>
      </c>
      <c r="D12" s="13" t="str">
        <f t="shared" si="0"/>
        <v>3</v>
      </c>
      <c r="E12" s="3">
        <v>4</v>
      </c>
      <c r="G12" s="3">
        <v>1</v>
      </c>
      <c r="H12" s="3">
        <f t="shared" si="1"/>
        <v>2</v>
      </c>
      <c r="I12" s="11" t="s">
        <v>377</v>
      </c>
      <c r="K12" s="5"/>
      <c r="L12" s="5" t="s">
        <v>30</v>
      </c>
      <c r="M12" s="5" t="s">
        <v>86</v>
      </c>
      <c r="N12" s="35" t="s">
        <v>378</v>
      </c>
      <c r="O12" s="38"/>
    </row>
    <row r="13" spans="1:15" ht="18.75" customHeight="1">
      <c r="A13" s="148"/>
      <c r="B13" s="41">
        <f>B12+G12</f>
        <v>30005</v>
      </c>
      <c r="C13" s="13">
        <f t="shared" si="2"/>
        <v>4</v>
      </c>
      <c r="D13" s="13" t="str">
        <f t="shared" si="0"/>
        <v>4</v>
      </c>
      <c r="E13" s="3">
        <v>4</v>
      </c>
      <c r="G13" s="3">
        <v>1</v>
      </c>
      <c r="H13" s="3">
        <f t="shared" si="1"/>
        <v>2</v>
      </c>
      <c r="I13" s="129" t="s">
        <v>480</v>
      </c>
      <c r="K13" s="5"/>
      <c r="L13" s="5" t="s">
        <v>30</v>
      </c>
      <c r="M13" s="5" t="s">
        <v>86</v>
      </c>
      <c r="N13" s="2" t="s">
        <v>481</v>
      </c>
      <c r="O13" s="39"/>
    </row>
    <row r="14" spans="1:15" ht="18.75" customHeight="1">
      <c r="A14" s="148"/>
      <c r="B14" s="89">
        <f t="shared" si="4"/>
        <v>30006</v>
      </c>
      <c r="C14" s="13">
        <f t="shared" si="2"/>
        <v>5</v>
      </c>
      <c r="D14" s="13" t="str">
        <f>DEC2HEX(C14)</f>
        <v>5</v>
      </c>
      <c r="E14" s="3">
        <v>4</v>
      </c>
      <c r="G14" s="3">
        <v>1</v>
      </c>
      <c r="H14" s="3">
        <f>G14*2</f>
        <v>2</v>
      </c>
      <c r="I14" s="129" t="s">
        <v>482</v>
      </c>
      <c r="K14" s="5"/>
      <c r="L14" s="5" t="s">
        <v>30</v>
      </c>
      <c r="M14" s="5" t="s">
        <v>86</v>
      </c>
      <c r="N14" s="2" t="s">
        <v>481</v>
      </c>
      <c r="O14" s="38"/>
    </row>
    <row r="15" spans="1:15" ht="18.75">
      <c r="A15" s="148"/>
      <c r="B15" s="89">
        <f t="shared" si="4"/>
        <v>30007</v>
      </c>
      <c r="C15" s="13">
        <f t="shared" si="2"/>
        <v>6</v>
      </c>
      <c r="D15" s="13" t="str">
        <f t="shared" si="0"/>
        <v>6</v>
      </c>
      <c r="E15" s="3">
        <v>4</v>
      </c>
      <c r="G15" s="3">
        <v>1</v>
      </c>
      <c r="H15" s="3">
        <f t="shared" si="1"/>
        <v>2</v>
      </c>
      <c r="I15" s="11" t="s">
        <v>483</v>
      </c>
      <c r="K15" s="5"/>
      <c r="L15" s="5" t="s">
        <v>210</v>
      </c>
      <c r="M15" s="5" t="s">
        <v>86</v>
      </c>
      <c r="N15" s="35" t="s">
        <v>484</v>
      </c>
      <c r="O15" s="38"/>
    </row>
    <row r="16" spans="1:15" ht="18.75" customHeight="1" thickBot="1">
      <c r="A16" s="148"/>
      <c r="B16" s="97">
        <f t="shared" si="4"/>
        <v>30008</v>
      </c>
      <c r="C16" s="74">
        <f t="shared" si="2"/>
        <v>7</v>
      </c>
      <c r="D16" s="74" t="str">
        <f t="shared" si="0"/>
        <v>7</v>
      </c>
      <c r="E16" s="3">
        <v>4</v>
      </c>
      <c r="G16" s="3">
        <v>1</v>
      </c>
      <c r="H16" s="3">
        <f t="shared" si="1"/>
        <v>2</v>
      </c>
      <c r="I16" s="11" t="s">
        <v>485</v>
      </c>
      <c r="K16" s="5"/>
      <c r="L16" s="5" t="s">
        <v>210</v>
      </c>
      <c r="M16" s="5" t="s">
        <v>86</v>
      </c>
      <c r="N16" s="35" t="s">
        <v>486</v>
      </c>
      <c r="O16" s="38"/>
    </row>
    <row r="17" spans="1:15" ht="18.75" hidden="1" customHeight="1">
      <c r="A17" s="148"/>
      <c r="B17" s="89">
        <f t="shared" si="4"/>
        <v>30001</v>
      </c>
      <c r="C17" s="13"/>
      <c r="D17" s="13"/>
      <c r="I17" s="11"/>
      <c r="K17" s="5"/>
      <c r="N17" s="35"/>
      <c r="O17" s="38"/>
    </row>
    <row r="18" spans="1:15" ht="18.75" hidden="1" customHeight="1">
      <c r="A18" s="148"/>
      <c r="B18" s="89">
        <f t="shared" si="4"/>
        <v>30001</v>
      </c>
      <c r="C18" s="13"/>
      <c r="D18" s="13"/>
      <c r="I18" s="11"/>
      <c r="K18" s="5"/>
      <c r="N18" s="35"/>
      <c r="O18" s="38"/>
    </row>
    <row r="19" spans="1:15" ht="18.75" hidden="1" customHeight="1">
      <c r="A19" s="148"/>
      <c r="B19" s="89">
        <f t="shared" si="4"/>
        <v>30001</v>
      </c>
      <c r="C19" s="13"/>
      <c r="D19" s="13"/>
      <c r="I19" s="11"/>
      <c r="K19" s="5"/>
      <c r="N19" s="35"/>
      <c r="O19" s="38"/>
    </row>
    <row r="20" spans="1:15" ht="18.75" hidden="1" customHeight="1">
      <c r="A20" s="148"/>
      <c r="B20" s="89">
        <f t="shared" si="4"/>
        <v>30001</v>
      </c>
      <c r="C20" s="13"/>
      <c r="D20" s="13"/>
      <c r="I20" s="11"/>
      <c r="K20" s="5"/>
      <c r="N20" s="35"/>
      <c r="O20" s="38"/>
    </row>
    <row r="21" spans="1:15" ht="18.75" hidden="1" customHeight="1">
      <c r="A21" s="148"/>
      <c r="B21" s="89">
        <f t="shared" si="4"/>
        <v>30001</v>
      </c>
      <c r="C21" s="13"/>
      <c r="D21" s="13"/>
      <c r="I21" s="11"/>
      <c r="K21" s="5"/>
      <c r="N21" s="35"/>
      <c r="O21" s="38"/>
    </row>
    <row r="22" spans="1:15" ht="18.75" hidden="1" customHeight="1">
      <c r="A22" s="148"/>
      <c r="B22" s="89">
        <f t="shared" si="4"/>
        <v>30001</v>
      </c>
      <c r="C22" s="13"/>
      <c r="D22" s="13"/>
      <c r="I22" s="11"/>
      <c r="K22" s="5"/>
      <c r="N22" s="35"/>
      <c r="O22" s="38"/>
    </row>
    <row r="23" spans="1:15" ht="18.75" hidden="1" customHeight="1" thickBot="1">
      <c r="A23" s="149"/>
      <c r="B23" s="97">
        <f t="shared" si="4"/>
        <v>30001</v>
      </c>
      <c r="C23" s="74"/>
      <c r="D23" s="74"/>
      <c r="I23" s="11"/>
      <c r="K23" s="5"/>
      <c r="N23" s="35"/>
      <c r="O23" s="38"/>
    </row>
    <row r="24" spans="1:15" ht="30">
      <c r="A24" s="147" t="s">
        <v>384</v>
      </c>
      <c r="B24" s="98">
        <f t="shared" ref="B24:B49" si="5">C24+40001</f>
        <v>40029</v>
      </c>
      <c r="C24" s="99">
        <f>(28+QUOTIENT((I4-1),2))</f>
        <v>28</v>
      </c>
      <c r="D24" s="99" t="str">
        <f t="shared" si="0"/>
        <v>1C</v>
      </c>
      <c r="E24" s="100">
        <v>3</v>
      </c>
      <c r="F24" s="100"/>
      <c r="G24" s="100">
        <v>1</v>
      </c>
      <c r="H24" s="100">
        <v>2</v>
      </c>
      <c r="I24" s="101" t="s">
        <v>385</v>
      </c>
      <c r="J24" s="102" t="s">
        <v>133</v>
      </c>
      <c r="K24" s="103"/>
      <c r="L24" s="104" t="s">
        <v>130</v>
      </c>
      <c r="M24" s="104" t="s">
        <v>86</v>
      </c>
      <c r="N24" s="105" t="s">
        <v>386</v>
      </c>
      <c r="O24" s="106"/>
    </row>
    <row r="25" spans="1:15" ht="30">
      <c r="A25" s="148"/>
      <c r="B25" s="107">
        <f t="shared" si="5"/>
        <v>40069</v>
      </c>
      <c r="C25" s="108">
        <f>(68+QUOTIENT((I4-1),2))</f>
        <v>68</v>
      </c>
      <c r="D25" s="99" t="str">
        <f t="shared" si="0"/>
        <v>44</v>
      </c>
      <c r="E25" s="109">
        <v>3</v>
      </c>
      <c r="F25" s="109"/>
      <c r="G25" s="109">
        <v>1</v>
      </c>
      <c r="H25" s="109">
        <f t="shared" ref="H25:H49" si="6">G25*2</f>
        <v>2</v>
      </c>
      <c r="I25" s="110" t="s">
        <v>387</v>
      </c>
      <c r="J25" s="111" t="s">
        <v>158</v>
      </c>
      <c r="K25" s="112"/>
      <c r="L25" s="113" t="s">
        <v>130</v>
      </c>
      <c r="M25" s="113" t="s">
        <v>86</v>
      </c>
      <c r="N25" s="36" t="s">
        <v>386</v>
      </c>
      <c r="O25" s="114"/>
    </row>
    <row r="26" spans="1:15" ht="30.75" thickBot="1">
      <c r="A26" s="148"/>
      <c r="B26" s="98">
        <f t="shared" si="5"/>
        <v>40189</v>
      </c>
      <c r="C26" s="99">
        <f>(188+QUOTIENT((I4-1),2))</f>
        <v>188</v>
      </c>
      <c r="D26" s="99" t="str">
        <f t="shared" si="0"/>
        <v>BC</v>
      </c>
      <c r="E26" s="109">
        <v>3</v>
      </c>
      <c r="F26" s="109"/>
      <c r="G26" s="109">
        <v>1</v>
      </c>
      <c r="H26" s="109">
        <f t="shared" si="6"/>
        <v>2</v>
      </c>
      <c r="I26" s="110" t="s">
        <v>388</v>
      </c>
      <c r="J26" s="113" t="s">
        <v>82</v>
      </c>
      <c r="K26" s="109"/>
      <c r="L26" s="113" t="s">
        <v>130</v>
      </c>
      <c r="M26" s="113" t="s">
        <v>86</v>
      </c>
      <c r="N26" s="36" t="s">
        <v>386</v>
      </c>
      <c r="O26" s="38" t="s">
        <v>376</v>
      </c>
    </row>
    <row r="27" spans="1:15" ht="52.5" customHeight="1">
      <c r="A27" s="147" t="s">
        <v>389</v>
      </c>
      <c r="B27" s="12">
        <f t="shared" si="5"/>
        <v>40401</v>
      </c>
      <c r="C27" s="32">
        <f>(400+(I4-1)*40)</f>
        <v>400</v>
      </c>
      <c r="D27" s="32" t="str">
        <f t="shared" si="0"/>
        <v>190</v>
      </c>
      <c r="E27" s="6">
        <v>3</v>
      </c>
      <c r="F27" s="6">
        <v>16</v>
      </c>
      <c r="G27" s="6">
        <v>1</v>
      </c>
      <c r="H27" s="6">
        <f t="shared" si="6"/>
        <v>2</v>
      </c>
      <c r="I27" s="10" t="s">
        <v>390</v>
      </c>
      <c r="J27" s="4"/>
      <c r="K27" s="6">
        <v>120</v>
      </c>
      <c r="L27" s="4" t="s">
        <v>30</v>
      </c>
      <c r="M27" s="4" t="s">
        <v>31</v>
      </c>
      <c r="N27" s="105" t="s">
        <v>392</v>
      </c>
      <c r="O27" s="37" t="s">
        <v>376</v>
      </c>
    </row>
    <row r="28" spans="1:15" ht="37.5" customHeight="1">
      <c r="A28" s="148"/>
      <c r="B28" s="89">
        <f t="shared" si="5"/>
        <v>40402</v>
      </c>
      <c r="C28" s="13">
        <f>C27+G27</f>
        <v>401</v>
      </c>
      <c r="D28" s="13" t="str">
        <f t="shared" si="0"/>
        <v>191</v>
      </c>
      <c r="E28" s="3">
        <v>3</v>
      </c>
      <c r="F28" s="3">
        <v>16</v>
      </c>
      <c r="G28" s="3">
        <v>1</v>
      </c>
      <c r="H28" s="3">
        <f t="shared" si="6"/>
        <v>2</v>
      </c>
      <c r="I28" s="11" t="s">
        <v>393</v>
      </c>
      <c r="K28" s="3">
        <v>3600</v>
      </c>
      <c r="L28" s="5" t="s">
        <v>30</v>
      </c>
      <c r="M28" s="5" t="s">
        <v>31</v>
      </c>
      <c r="N28" s="36" t="s">
        <v>395</v>
      </c>
      <c r="O28" s="38" t="s">
        <v>376</v>
      </c>
    </row>
    <row r="29" spans="1:15" ht="37.5" customHeight="1">
      <c r="A29" s="148"/>
      <c r="B29" s="89">
        <f t="shared" si="5"/>
        <v>40403</v>
      </c>
      <c r="C29" s="13">
        <f t="shared" ref="C29:C49" si="7">C28+G28</f>
        <v>402</v>
      </c>
      <c r="D29" s="118" t="str">
        <f>DEC2HEX(C29)</f>
        <v>192</v>
      </c>
      <c r="E29" s="3">
        <v>3</v>
      </c>
      <c r="F29" s="3">
        <v>16</v>
      </c>
      <c r="G29" s="3">
        <v>2</v>
      </c>
      <c r="H29" s="3">
        <f>G29*2</f>
        <v>4</v>
      </c>
      <c r="I29" s="11" t="s">
        <v>263</v>
      </c>
      <c r="K29" s="3">
        <v>0</v>
      </c>
      <c r="L29" s="5" t="s">
        <v>34</v>
      </c>
      <c r="M29" s="5" t="s">
        <v>31</v>
      </c>
      <c r="N29" s="36" t="s">
        <v>396</v>
      </c>
      <c r="O29" s="38" t="s">
        <v>376</v>
      </c>
    </row>
    <row r="30" spans="1:15" ht="37.5" customHeight="1">
      <c r="A30" s="148"/>
      <c r="B30" s="89">
        <f t="shared" si="5"/>
        <v>40405</v>
      </c>
      <c r="C30" s="13">
        <f t="shared" si="7"/>
        <v>404</v>
      </c>
      <c r="D30" s="13" t="str">
        <f t="shared" si="0"/>
        <v>194</v>
      </c>
      <c r="E30" s="3">
        <v>3</v>
      </c>
      <c r="F30" s="3">
        <v>16</v>
      </c>
      <c r="G30" s="3">
        <v>2</v>
      </c>
      <c r="H30" s="3">
        <f t="shared" si="6"/>
        <v>4</v>
      </c>
      <c r="I30" s="11" t="s">
        <v>330</v>
      </c>
      <c r="J30" s="84" t="s">
        <v>397</v>
      </c>
      <c r="K30" s="3">
        <v>433.92</v>
      </c>
      <c r="L30" s="5" t="s">
        <v>332</v>
      </c>
      <c r="M30" s="5" t="s">
        <v>31</v>
      </c>
      <c r="N30" s="36" t="s">
        <v>398</v>
      </c>
      <c r="O30" s="38" t="s">
        <v>376</v>
      </c>
    </row>
    <row r="31" spans="1:15" ht="60" customHeight="1">
      <c r="A31" s="148"/>
      <c r="B31" s="89">
        <f t="shared" si="5"/>
        <v>40407</v>
      </c>
      <c r="C31" s="13">
        <f t="shared" si="7"/>
        <v>406</v>
      </c>
      <c r="D31" s="13" t="str">
        <f t="shared" si="0"/>
        <v>196</v>
      </c>
      <c r="E31" s="3">
        <v>3</v>
      </c>
      <c r="F31" s="3">
        <v>16</v>
      </c>
      <c r="G31" s="3">
        <v>1</v>
      </c>
      <c r="H31" s="3">
        <f t="shared" si="6"/>
        <v>2</v>
      </c>
      <c r="I31" s="11" t="s">
        <v>334</v>
      </c>
      <c r="J31" s="5" t="s">
        <v>335</v>
      </c>
      <c r="K31" s="3">
        <v>15</v>
      </c>
      <c r="L31" s="5" t="s">
        <v>210</v>
      </c>
      <c r="M31" s="5" t="s">
        <v>31</v>
      </c>
      <c r="N31" s="36" t="s">
        <v>399</v>
      </c>
      <c r="O31" s="38" t="s">
        <v>376</v>
      </c>
    </row>
    <row r="32" spans="1:15" ht="45" customHeight="1">
      <c r="A32" s="148"/>
      <c r="B32" s="89">
        <f t="shared" si="5"/>
        <v>40408</v>
      </c>
      <c r="C32" s="13">
        <f t="shared" si="7"/>
        <v>407</v>
      </c>
      <c r="D32" s="13" t="str">
        <f t="shared" si="0"/>
        <v>197</v>
      </c>
      <c r="E32" s="3">
        <v>3</v>
      </c>
      <c r="F32" s="3">
        <v>16</v>
      </c>
      <c r="G32" s="3">
        <v>1</v>
      </c>
      <c r="H32" s="3">
        <f t="shared" si="6"/>
        <v>2</v>
      </c>
      <c r="I32" s="11" t="s">
        <v>337</v>
      </c>
      <c r="J32" s="5" t="s">
        <v>79</v>
      </c>
      <c r="K32" s="3">
        <v>0</v>
      </c>
      <c r="L32" s="5" t="s">
        <v>30</v>
      </c>
      <c r="M32" s="5" t="s">
        <v>31</v>
      </c>
      <c r="N32" s="36" t="s">
        <v>400</v>
      </c>
      <c r="O32" s="38" t="s">
        <v>376</v>
      </c>
    </row>
    <row r="33" spans="1:15" ht="30" hidden="1" customHeight="1">
      <c r="A33" s="148"/>
      <c r="B33" s="89">
        <f t="shared" si="5"/>
        <v>40409</v>
      </c>
      <c r="C33" s="13">
        <f t="shared" si="7"/>
        <v>408</v>
      </c>
      <c r="D33" s="118" t="str">
        <f>DEC2HEX(C33)</f>
        <v>198</v>
      </c>
      <c r="E33" s="3">
        <v>3</v>
      </c>
      <c r="F33" s="3">
        <v>16</v>
      </c>
      <c r="G33" s="3">
        <v>2</v>
      </c>
      <c r="H33" s="3">
        <f>G33*2</f>
        <v>4</v>
      </c>
      <c r="I33" s="11" t="s">
        <v>401</v>
      </c>
      <c r="K33" s="3">
        <v>1</v>
      </c>
      <c r="L33" s="5" t="s">
        <v>332</v>
      </c>
      <c r="M33" s="5" t="s">
        <v>31</v>
      </c>
      <c r="N33" s="36" t="s">
        <v>487</v>
      </c>
      <c r="O33" s="38" t="s">
        <v>376</v>
      </c>
    </row>
    <row r="34" spans="1:15" ht="30" hidden="1" customHeight="1">
      <c r="A34" s="148"/>
      <c r="B34" s="89">
        <f t="shared" si="5"/>
        <v>40411</v>
      </c>
      <c r="C34" s="13">
        <f t="shared" si="7"/>
        <v>410</v>
      </c>
      <c r="D34" s="118" t="str">
        <f>DEC2HEX(C34)</f>
        <v>19A</v>
      </c>
      <c r="E34" s="3">
        <v>3</v>
      </c>
      <c r="F34" s="3">
        <v>16</v>
      </c>
      <c r="G34" s="3">
        <v>2</v>
      </c>
      <c r="H34" s="3">
        <f>G34*2</f>
        <v>4</v>
      </c>
      <c r="I34" s="11" t="s">
        <v>403</v>
      </c>
      <c r="K34" s="3">
        <v>0</v>
      </c>
      <c r="L34" s="5" t="s">
        <v>332</v>
      </c>
      <c r="M34" s="5" t="s">
        <v>31</v>
      </c>
      <c r="N34" s="36" t="s">
        <v>487</v>
      </c>
      <c r="O34" s="38" t="s">
        <v>376</v>
      </c>
    </row>
    <row r="35" spans="1:15" ht="30" hidden="1" customHeight="1">
      <c r="A35" s="148"/>
      <c r="B35" s="89">
        <f t="shared" si="5"/>
        <v>40413</v>
      </c>
      <c r="C35" s="13">
        <f t="shared" si="7"/>
        <v>412</v>
      </c>
      <c r="D35" s="13" t="str">
        <f t="shared" si="0"/>
        <v>19C</v>
      </c>
      <c r="E35" s="3">
        <v>3</v>
      </c>
      <c r="F35" s="3">
        <v>16</v>
      </c>
      <c r="G35" s="3">
        <v>2</v>
      </c>
      <c r="H35" s="3">
        <f t="shared" si="6"/>
        <v>4</v>
      </c>
      <c r="I35" s="11" t="s">
        <v>404</v>
      </c>
      <c r="K35" s="3">
        <v>1</v>
      </c>
      <c r="L35" s="5" t="s">
        <v>332</v>
      </c>
      <c r="M35" s="5" t="s">
        <v>31</v>
      </c>
      <c r="N35" s="36" t="s">
        <v>488</v>
      </c>
      <c r="O35" s="38" t="s">
        <v>376</v>
      </c>
    </row>
    <row r="36" spans="1:15" ht="30" hidden="1" customHeight="1">
      <c r="A36" s="148"/>
      <c r="B36" s="89">
        <f t="shared" si="5"/>
        <v>40415</v>
      </c>
      <c r="C36" s="13">
        <f t="shared" si="7"/>
        <v>414</v>
      </c>
      <c r="D36" s="13" t="str">
        <f t="shared" si="0"/>
        <v>19E</v>
      </c>
      <c r="E36" s="3">
        <v>3</v>
      </c>
      <c r="F36" s="3">
        <v>16</v>
      </c>
      <c r="G36" s="3">
        <v>2</v>
      </c>
      <c r="H36" s="3">
        <f t="shared" si="6"/>
        <v>4</v>
      </c>
      <c r="I36" s="11" t="s">
        <v>406</v>
      </c>
      <c r="K36" s="3">
        <v>0</v>
      </c>
      <c r="L36" s="5" t="s">
        <v>332</v>
      </c>
      <c r="M36" s="5" t="s">
        <v>31</v>
      </c>
      <c r="N36" s="36" t="s">
        <v>488</v>
      </c>
      <c r="O36" s="38" t="s">
        <v>376</v>
      </c>
    </row>
    <row r="37" spans="1:15" ht="45" hidden="1" customHeight="1">
      <c r="A37" s="148"/>
      <c r="B37" s="89">
        <f t="shared" si="5"/>
        <v>40417</v>
      </c>
      <c r="C37" s="13">
        <f t="shared" si="7"/>
        <v>416</v>
      </c>
      <c r="D37" s="13" t="str">
        <f t="shared" si="0"/>
        <v>1A0</v>
      </c>
      <c r="E37" s="3">
        <v>3</v>
      </c>
      <c r="F37" s="3">
        <v>16</v>
      </c>
      <c r="G37" s="3">
        <v>2</v>
      </c>
      <c r="H37" s="3">
        <f t="shared" si="6"/>
        <v>4</v>
      </c>
      <c r="I37" s="11" t="s">
        <v>407</v>
      </c>
      <c r="K37" s="3">
        <v>0</v>
      </c>
      <c r="L37" s="5" t="s">
        <v>332</v>
      </c>
      <c r="M37" s="5" t="s">
        <v>31</v>
      </c>
      <c r="N37" s="36" t="s">
        <v>489</v>
      </c>
      <c r="O37" s="38" t="s">
        <v>376</v>
      </c>
    </row>
    <row r="38" spans="1:15" ht="18.75" hidden="1" customHeight="1">
      <c r="A38" s="148"/>
      <c r="B38" s="89">
        <f t="shared" si="5"/>
        <v>40419</v>
      </c>
      <c r="C38" s="13">
        <f t="shared" si="7"/>
        <v>418</v>
      </c>
      <c r="D38" s="13" t="str">
        <f t="shared" si="0"/>
        <v>1A2</v>
      </c>
      <c r="E38" s="3">
        <v>3</v>
      </c>
      <c r="F38" s="3">
        <v>16</v>
      </c>
      <c r="G38" s="3">
        <v>2</v>
      </c>
      <c r="H38" s="3">
        <f t="shared" si="6"/>
        <v>4</v>
      </c>
      <c r="I38" s="11" t="s">
        <v>409</v>
      </c>
      <c r="K38" s="3">
        <v>0</v>
      </c>
      <c r="L38" s="5" t="s">
        <v>332</v>
      </c>
      <c r="M38" s="5" t="s">
        <v>31</v>
      </c>
      <c r="N38" s="2" t="s">
        <v>410</v>
      </c>
      <c r="O38" s="38" t="s">
        <v>376</v>
      </c>
    </row>
    <row r="39" spans="1:15" ht="18.75" hidden="1" customHeight="1">
      <c r="A39" s="148"/>
      <c r="B39" s="89">
        <f t="shared" si="5"/>
        <v>40421</v>
      </c>
      <c r="C39" s="13">
        <f t="shared" si="7"/>
        <v>420</v>
      </c>
      <c r="D39" s="13" t="str">
        <f t="shared" si="0"/>
        <v>1A4</v>
      </c>
      <c r="E39" s="3">
        <v>3</v>
      </c>
      <c r="F39" s="3">
        <v>16</v>
      </c>
      <c r="G39" s="3">
        <v>2</v>
      </c>
      <c r="H39" s="3">
        <f t="shared" si="6"/>
        <v>4</v>
      </c>
      <c r="I39" s="11" t="s">
        <v>411</v>
      </c>
      <c r="K39" s="3">
        <v>0</v>
      </c>
      <c r="L39" s="5" t="s">
        <v>332</v>
      </c>
      <c r="M39" s="5" t="s">
        <v>31</v>
      </c>
      <c r="N39" s="2" t="s">
        <v>412</v>
      </c>
      <c r="O39" s="38" t="s">
        <v>376</v>
      </c>
    </row>
    <row r="40" spans="1:15" ht="18.75" hidden="1" customHeight="1">
      <c r="A40" s="148"/>
      <c r="B40" s="89">
        <f t="shared" si="5"/>
        <v>40423</v>
      </c>
      <c r="C40" s="13">
        <f t="shared" si="7"/>
        <v>422</v>
      </c>
      <c r="D40" s="13" t="str">
        <f t="shared" si="0"/>
        <v>1A6</v>
      </c>
      <c r="E40" s="3">
        <v>3</v>
      </c>
      <c r="F40" s="3">
        <v>16</v>
      </c>
      <c r="G40" s="3">
        <v>2</v>
      </c>
      <c r="H40" s="3">
        <f t="shared" si="6"/>
        <v>4</v>
      </c>
      <c r="I40" s="11" t="s">
        <v>413</v>
      </c>
      <c r="K40" s="3">
        <v>0</v>
      </c>
      <c r="L40" s="5" t="s">
        <v>332</v>
      </c>
      <c r="M40" s="5" t="s">
        <v>31</v>
      </c>
      <c r="N40" s="2" t="s">
        <v>414</v>
      </c>
      <c r="O40" s="38" t="s">
        <v>376</v>
      </c>
    </row>
    <row r="41" spans="1:15" ht="18.75" hidden="1" customHeight="1">
      <c r="A41" s="148"/>
      <c r="B41" s="89">
        <f t="shared" si="5"/>
        <v>40425</v>
      </c>
      <c r="C41" s="13">
        <f t="shared" si="7"/>
        <v>424</v>
      </c>
      <c r="D41" s="13" t="str">
        <f t="shared" si="0"/>
        <v>1A8</v>
      </c>
      <c r="E41" s="3">
        <v>3</v>
      </c>
      <c r="F41" s="3">
        <v>16</v>
      </c>
      <c r="G41" s="3">
        <v>2</v>
      </c>
      <c r="H41" s="3">
        <f t="shared" si="6"/>
        <v>4</v>
      </c>
      <c r="I41" s="11" t="s">
        <v>415</v>
      </c>
      <c r="K41" s="3">
        <v>0</v>
      </c>
      <c r="L41" s="5" t="s">
        <v>332</v>
      </c>
      <c r="M41" s="5" t="s">
        <v>31</v>
      </c>
      <c r="N41" s="2" t="s">
        <v>416</v>
      </c>
      <c r="O41" s="38" t="s">
        <v>376</v>
      </c>
    </row>
    <row r="42" spans="1:15" ht="18.75" customHeight="1">
      <c r="A42" s="148"/>
      <c r="B42" s="89">
        <f t="shared" si="5"/>
        <v>40427</v>
      </c>
      <c r="C42" s="13">
        <f t="shared" si="7"/>
        <v>426</v>
      </c>
      <c r="D42" s="118" t="str">
        <f>DEC2HEX(C42)</f>
        <v>1AA</v>
      </c>
      <c r="E42" s="3">
        <v>3</v>
      </c>
      <c r="F42" s="3">
        <v>16</v>
      </c>
      <c r="G42" s="3">
        <v>1</v>
      </c>
      <c r="H42" s="3">
        <f>G42*2</f>
        <v>2</v>
      </c>
      <c r="I42" s="129" t="s">
        <v>490</v>
      </c>
      <c r="K42" s="5" t="s">
        <v>491</v>
      </c>
      <c r="L42" s="5" t="s">
        <v>30</v>
      </c>
      <c r="M42" s="5" t="s">
        <v>31</v>
      </c>
      <c r="N42" s="36" t="s">
        <v>492</v>
      </c>
      <c r="O42" s="38" t="s">
        <v>376</v>
      </c>
    </row>
    <row r="43" spans="1:15" ht="82.5" customHeight="1">
      <c r="A43" s="148"/>
      <c r="B43" s="89">
        <f t="shared" si="5"/>
        <v>40428</v>
      </c>
      <c r="C43" s="13">
        <f t="shared" si="7"/>
        <v>427</v>
      </c>
      <c r="D43" s="118" t="str">
        <f>DEC2HEX(C43)</f>
        <v>1AB</v>
      </c>
      <c r="E43" s="3">
        <v>3</v>
      </c>
      <c r="F43" s="3">
        <v>16</v>
      </c>
      <c r="G43" s="3">
        <v>1</v>
      </c>
      <c r="H43" s="3">
        <f>G43*2</f>
        <v>2</v>
      </c>
      <c r="I43" s="11" t="s">
        <v>493</v>
      </c>
      <c r="K43" s="5" t="s">
        <v>494</v>
      </c>
      <c r="L43" s="5" t="s">
        <v>30</v>
      </c>
      <c r="M43" s="5" t="s">
        <v>31</v>
      </c>
      <c r="N43" s="36" t="s">
        <v>495</v>
      </c>
      <c r="O43" s="38" t="s">
        <v>376</v>
      </c>
    </row>
    <row r="44" spans="1:15" ht="30" customHeight="1">
      <c r="A44" s="148"/>
      <c r="B44" s="89">
        <f t="shared" si="5"/>
        <v>40429</v>
      </c>
      <c r="C44" s="13">
        <f t="shared" si="7"/>
        <v>428</v>
      </c>
      <c r="D44" s="13" t="str">
        <f t="shared" ref="D44:D45" si="8">DEC2HEX(C44)</f>
        <v>1AC</v>
      </c>
      <c r="E44" s="3">
        <v>3</v>
      </c>
      <c r="F44" s="3">
        <v>16</v>
      </c>
      <c r="G44" s="3">
        <v>1</v>
      </c>
      <c r="H44" s="3">
        <f t="shared" ref="H44:H45" si="9">G44*2</f>
        <v>2</v>
      </c>
      <c r="I44" s="11" t="s">
        <v>496</v>
      </c>
      <c r="K44" s="3">
        <v>100</v>
      </c>
      <c r="L44" s="5" t="s">
        <v>30</v>
      </c>
      <c r="M44" s="5" t="s">
        <v>31</v>
      </c>
      <c r="N44" s="36" t="s">
        <v>497</v>
      </c>
      <c r="O44" s="38" t="s">
        <v>376</v>
      </c>
    </row>
    <row r="45" spans="1:15" ht="30" customHeight="1" thickBot="1">
      <c r="A45" s="148"/>
      <c r="B45" s="89">
        <f t="shared" si="5"/>
        <v>40430</v>
      </c>
      <c r="C45" s="13">
        <f t="shared" si="7"/>
        <v>429</v>
      </c>
      <c r="D45" s="13" t="str">
        <f t="shared" si="8"/>
        <v>1AD</v>
      </c>
      <c r="E45" s="3">
        <v>3</v>
      </c>
      <c r="F45" s="3">
        <v>16</v>
      </c>
      <c r="G45" s="3">
        <v>1</v>
      </c>
      <c r="H45" s="3">
        <f t="shared" si="9"/>
        <v>2</v>
      </c>
      <c r="I45" s="11" t="s">
        <v>498</v>
      </c>
      <c r="K45" s="3">
        <v>48</v>
      </c>
      <c r="L45" s="5" t="s">
        <v>30</v>
      </c>
      <c r="M45" s="5" t="s">
        <v>31</v>
      </c>
      <c r="N45" s="36" t="s">
        <v>499</v>
      </c>
      <c r="O45" s="38" t="s">
        <v>376</v>
      </c>
    </row>
    <row r="46" spans="1:15" ht="18.75" hidden="1" customHeight="1">
      <c r="A46" s="148"/>
      <c r="B46" s="89">
        <f t="shared" si="5"/>
        <v>40431</v>
      </c>
      <c r="C46" s="13">
        <f t="shared" si="7"/>
        <v>430</v>
      </c>
      <c r="D46" s="13" t="str">
        <f t="shared" si="0"/>
        <v>1AE</v>
      </c>
      <c r="E46" s="3">
        <v>16</v>
      </c>
      <c r="G46" s="3">
        <v>5</v>
      </c>
      <c r="H46" s="3">
        <f t="shared" si="6"/>
        <v>10</v>
      </c>
      <c r="I46" s="11" t="s">
        <v>345</v>
      </c>
      <c r="M46" s="5" t="s">
        <v>31</v>
      </c>
      <c r="N46" s="2" t="s">
        <v>460</v>
      </c>
      <c r="O46" s="38" t="s">
        <v>376</v>
      </c>
    </row>
    <row r="47" spans="1:15" ht="52.5" hidden="1" customHeight="1">
      <c r="A47" s="148"/>
      <c r="B47" s="89">
        <f t="shared" si="5"/>
        <v>40436</v>
      </c>
      <c r="C47" s="13">
        <f t="shared" si="7"/>
        <v>435</v>
      </c>
      <c r="D47" s="13" t="str">
        <f t="shared" si="0"/>
        <v>1B3</v>
      </c>
      <c r="E47" s="3">
        <v>16</v>
      </c>
      <c r="G47" s="3">
        <v>1</v>
      </c>
      <c r="H47" s="3">
        <f t="shared" si="6"/>
        <v>2</v>
      </c>
      <c r="I47" s="11" t="s">
        <v>420</v>
      </c>
      <c r="K47" s="85" t="s">
        <v>421</v>
      </c>
      <c r="L47" s="5" t="s">
        <v>422</v>
      </c>
      <c r="M47" s="5" t="s">
        <v>31</v>
      </c>
      <c r="N47" s="36" t="s">
        <v>423</v>
      </c>
      <c r="O47" s="38" t="s">
        <v>376</v>
      </c>
    </row>
    <row r="48" spans="1:15" ht="18.75" hidden="1" customHeight="1">
      <c r="A48" s="148"/>
      <c r="B48" s="89">
        <f t="shared" si="5"/>
        <v>40437</v>
      </c>
      <c r="C48" s="13">
        <f t="shared" si="7"/>
        <v>436</v>
      </c>
      <c r="D48" s="13" t="str">
        <f t="shared" si="0"/>
        <v>1B4</v>
      </c>
      <c r="E48" s="3">
        <v>16</v>
      </c>
      <c r="G48" s="3">
        <v>1</v>
      </c>
      <c r="H48" s="3">
        <f t="shared" si="6"/>
        <v>2</v>
      </c>
      <c r="I48" s="11" t="s">
        <v>424</v>
      </c>
      <c r="K48" s="85" t="s">
        <v>425</v>
      </c>
      <c r="L48" s="5" t="s">
        <v>422</v>
      </c>
      <c r="M48" s="5" t="s">
        <v>31</v>
      </c>
      <c r="N48" s="2" t="s">
        <v>426</v>
      </c>
      <c r="O48" s="38" t="s">
        <v>376</v>
      </c>
    </row>
    <row r="49" spans="1:15" ht="18.75" hidden="1" customHeight="1" thickBot="1">
      <c r="A49" s="149"/>
      <c r="B49" s="89">
        <f t="shared" si="5"/>
        <v>40438</v>
      </c>
      <c r="C49" s="13">
        <f t="shared" si="7"/>
        <v>437</v>
      </c>
      <c r="D49" s="74" t="str">
        <f t="shared" si="0"/>
        <v>1B5</v>
      </c>
      <c r="E49" s="90">
        <v>16</v>
      </c>
      <c r="F49" s="90"/>
      <c r="G49" s="90">
        <v>1</v>
      </c>
      <c r="H49" s="90">
        <f t="shared" si="6"/>
        <v>2</v>
      </c>
      <c r="I49" s="115" t="s">
        <v>427</v>
      </c>
      <c r="J49" s="92"/>
      <c r="K49" s="85" t="s">
        <v>428</v>
      </c>
      <c r="L49" s="92" t="s">
        <v>422</v>
      </c>
      <c r="M49" s="92" t="s">
        <v>31</v>
      </c>
      <c r="N49" s="2" t="s">
        <v>426</v>
      </c>
      <c r="O49" s="38" t="s">
        <v>376</v>
      </c>
    </row>
    <row r="50" spans="1:15" ht="18.75">
      <c r="A50" s="40"/>
      <c r="B50" s="32"/>
      <c r="C50" s="32"/>
      <c r="D50" s="32"/>
      <c r="E50" s="6"/>
      <c r="F50" s="6"/>
      <c r="G50" s="6"/>
      <c r="H50" s="6"/>
      <c r="I50" s="4"/>
      <c r="J50" s="4"/>
      <c r="K50" s="6"/>
      <c r="L50" s="4"/>
      <c r="M50" s="4"/>
      <c r="N50" s="34"/>
      <c r="O50" s="4"/>
    </row>
    <row r="51" spans="1:15" ht="18.75">
      <c r="B51" s="13"/>
      <c r="C51" s="13"/>
      <c r="D51" s="13"/>
    </row>
    <row r="52" spans="1:15" ht="18.75">
      <c r="B52" s="13"/>
      <c r="C52" s="13"/>
      <c r="D52" s="13"/>
    </row>
    <row r="53" spans="1:15" ht="18.75">
      <c r="B53" s="13"/>
      <c r="C53" s="13"/>
      <c r="D53" s="13"/>
    </row>
    <row r="54" spans="1:15" ht="18.75">
      <c r="B54" s="13"/>
      <c r="C54" s="13"/>
      <c r="D54" s="13"/>
    </row>
    <row r="55" spans="1:15" s="3" customFormat="1" ht="18.75">
      <c r="A55" s="1"/>
      <c r="B55" s="13"/>
      <c r="C55" s="13"/>
      <c r="D55" s="13"/>
      <c r="I55" s="5"/>
      <c r="J55" s="5"/>
      <c r="L55" s="5"/>
      <c r="M55" s="5"/>
      <c r="N55" s="2"/>
      <c r="O55" s="5"/>
    </row>
    <row r="56" spans="1:15" s="3" customFormat="1" ht="18.75">
      <c r="A56" s="1"/>
      <c r="B56" s="13"/>
      <c r="C56" s="13"/>
      <c r="D56" s="13"/>
      <c r="I56" s="5"/>
      <c r="J56" s="5"/>
      <c r="L56" s="5"/>
      <c r="M56" s="5"/>
      <c r="N56" s="2"/>
      <c r="O56" s="5"/>
    </row>
    <row r="57" spans="1:15" s="3" customFormat="1" ht="18.75">
      <c r="A57" s="1"/>
      <c r="B57" s="13"/>
      <c r="C57" s="13"/>
      <c r="D57" s="13"/>
      <c r="I57" s="5"/>
      <c r="J57" s="5"/>
      <c r="L57" s="5"/>
      <c r="M57" s="5"/>
      <c r="N57" s="2"/>
      <c r="O57" s="5"/>
    </row>
    <row r="58" spans="1:15" s="3" customFormat="1" ht="18.75">
      <c r="A58" s="1"/>
      <c r="B58" s="13"/>
      <c r="C58" s="13"/>
      <c r="D58" s="13"/>
      <c r="I58" s="5"/>
      <c r="J58" s="5"/>
      <c r="L58" s="5"/>
      <c r="M58" s="5"/>
      <c r="N58" s="2"/>
      <c r="O58" s="5"/>
    </row>
    <row r="59" spans="1:15" s="3" customFormat="1" ht="18.75">
      <c r="A59" s="1"/>
      <c r="B59" s="13"/>
      <c r="C59" s="13"/>
      <c r="D59" s="13"/>
      <c r="I59" s="5"/>
      <c r="J59" s="5"/>
      <c r="L59" s="5"/>
      <c r="M59" s="5"/>
      <c r="N59" s="2"/>
      <c r="O59" s="5"/>
    </row>
    <row r="60" spans="1:15" s="3" customFormat="1" ht="18.75">
      <c r="A60" s="1"/>
      <c r="B60" s="13"/>
      <c r="C60" s="13"/>
      <c r="D60" s="13"/>
      <c r="I60" s="5"/>
      <c r="J60" s="5"/>
      <c r="L60" s="5"/>
      <c r="M60" s="5"/>
      <c r="N60" s="2"/>
      <c r="O60" s="5"/>
    </row>
    <row r="61" spans="1:15" s="3" customFormat="1" ht="18.75">
      <c r="A61" s="1"/>
      <c r="B61" s="13"/>
      <c r="C61" s="13"/>
      <c r="D61" s="13"/>
      <c r="I61" s="5"/>
      <c r="J61" s="5"/>
      <c r="L61" s="5"/>
      <c r="M61" s="5"/>
      <c r="N61" s="2"/>
      <c r="O61" s="5"/>
    </row>
    <row r="62" spans="1:15" s="3" customFormat="1" ht="18.75">
      <c r="A62" s="1"/>
      <c r="B62" s="13"/>
      <c r="C62" s="13"/>
      <c r="D62" s="13"/>
      <c r="I62" s="5"/>
      <c r="J62" s="5"/>
      <c r="L62" s="5"/>
      <c r="M62" s="5"/>
      <c r="N62" s="2"/>
      <c r="O62" s="5"/>
    </row>
    <row r="63" spans="1:15" s="3" customFormat="1" ht="18.75">
      <c r="A63" s="1"/>
      <c r="B63" s="13"/>
      <c r="C63" s="13"/>
      <c r="D63" s="13"/>
      <c r="I63" s="5"/>
      <c r="J63" s="5"/>
      <c r="L63" s="5"/>
      <c r="M63" s="5"/>
      <c r="N63" s="2"/>
      <c r="O63" s="5"/>
    </row>
  </sheetData>
  <mergeCells count="3">
    <mergeCell ref="A9:A23"/>
    <mergeCell ref="A24:A26"/>
    <mergeCell ref="A27:A49"/>
  </mergeCells>
  <dataValidations disablePrompts="1" count="1">
    <dataValidation type="whole" allowBlank="1" showInputMessage="1" showErrorMessage="1" sqref="I4:I6" xr:uid="{00000000-0002-0000-0400-000000000000}">
      <formula1>1</formula1>
      <formula2>40</formula2>
    </dataValidation>
  </dataValidations>
  <pageMargins left="0.7" right="0.7" top="0.75" bottom="0.75" header="0.3" footer="0.3"/>
  <pageSetup orientation="portrait" r:id="rId1"/>
  <tableParts count="1">
    <tablePart r:id="rId2"/>
  </tablePart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2:O59"/>
  <sheetViews>
    <sheetView zoomScale="70" zoomScaleNormal="70" workbookViewId="0">
      <selection activeCell="I16" sqref="I16"/>
    </sheetView>
  </sheetViews>
  <sheetFormatPr defaultColWidth="9.140625" defaultRowHeight="15"/>
  <cols>
    <col min="1" max="1" width="24.42578125" style="1" customWidth="1"/>
    <col min="2" max="4" width="15" style="3" customWidth="1"/>
    <col min="5" max="6" width="11.42578125" style="3" customWidth="1"/>
    <col min="7" max="7" width="14.140625" style="3" customWidth="1"/>
    <col min="8" max="8" width="10" style="3" customWidth="1"/>
    <col min="9" max="9" width="40.42578125" style="5" customWidth="1"/>
    <col min="10" max="10" width="14.42578125" style="5" customWidth="1"/>
    <col min="11" max="11" width="8.42578125" style="3" customWidth="1"/>
    <col min="12" max="12" width="8.42578125" style="5" customWidth="1"/>
    <col min="13" max="13" width="14.42578125" style="5" customWidth="1"/>
    <col min="14" max="14" width="84.85546875" style="2" customWidth="1"/>
    <col min="15" max="15" width="33.85546875" style="5" customWidth="1"/>
    <col min="16" max="16384" width="9.140625" style="1"/>
  </cols>
  <sheetData>
    <row r="2" spans="1:15" ht="46.5">
      <c r="A2" s="14" t="s">
        <v>500</v>
      </c>
    </row>
    <row r="3" spans="1:15" ht="15.75" thickBot="1"/>
    <row r="4" spans="1:15" s="17" customFormat="1" ht="34.5" thickBot="1">
      <c r="A4" s="7" t="s">
        <v>361</v>
      </c>
      <c r="B4" s="8"/>
      <c r="C4" s="8"/>
      <c r="D4" s="8"/>
      <c r="E4" s="8"/>
      <c r="F4" s="8"/>
      <c r="G4" s="8"/>
      <c r="H4" s="8"/>
      <c r="I4" s="33">
        <v>1</v>
      </c>
      <c r="J4" s="15" t="s">
        <v>362</v>
      </c>
      <c r="K4" s="8"/>
      <c r="L4" s="9"/>
      <c r="M4" s="9"/>
      <c r="N4" s="16"/>
      <c r="O4" s="9"/>
    </row>
    <row r="5" spans="1:15" s="30" customFormat="1" ht="18.75">
      <c r="A5" s="25"/>
      <c r="B5" s="26"/>
      <c r="C5" s="26"/>
      <c r="D5" s="26"/>
      <c r="E5" s="26"/>
      <c r="F5" s="26"/>
      <c r="G5" s="26"/>
      <c r="H5" s="26"/>
      <c r="I5" s="27"/>
      <c r="J5" s="31" t="s">
        <v>363</v>
      </c>
      <c r="K5" s="26"/>
      <c r="L5" s="28"/>
      <c r="M5" s="28"/>
      <c r="N5" s="29"/>
      <c r="O5" s="28"/>
    </row>
    <row r="6" spans="1:15" s="17" customFormat="1" ht="17.100000000000001" customHeight="1">
      <c r="A6" s="7"/>
      <c r="B6" s="8"/>
      <c r="C6" s="8"/>
      <c r="D6" s="8"/>
      <c r="E6" s="8"/>
      <c r="F6" s="8"/>
      <c r="G6" s="8"/>
      <c r="H6" s="8"/>
      <c r="I6" s="24"/>
      <c r="J6" s="15"/>
      <c r="K6" s="8"/>
      <c r="L6" s="9"/>
      <c r="M6" s="9"/>
      <c r="N6" s="16"/>
      <c r="O6" s="9"/>
    </row>
    <row r="7" spans="1:15" s="18" customFormat="1" ht="27" customHeight="1">
      <c r="B7" s="18" t="s">
        <v>2</v>
      </c>
      <c r="C7" s="18" t="s">
        <v>3</v>
      </c>
      <c r="D7" s="18" t="s">
        <v>4</v>
      </c>
      <c r="E7" s="18" t="s">
        <v>5</v>
      </c>
      <c r="G7" s="18" t="s">
        <v>6</v>
      </c>
      <c r="H7" s="18" t="s">
        <v>7</v>
      </c>
      <c r="I7" s="18" t="s">
        <v>8</v>
      </c>
      <c r="J7" s="18" t="s">
        <v>9</v>
      </c>
      <c r="K7" s="18" t="s">
        <v>10</v>
      </c>
      <c r="L7" s="18" t="s">
        <v>11</v>
      </c>
      <c r="M7" s="18" t="s">
        <v>12</v>
      </c>
      <c r="N7" s="19" t="s">
        <v>13</v>
      </c>
      <c r="O7" s="18" t="s">
        <v>364</v>
      </c>
    </row>
    <row r="8" spans="1:15" s="23" customFormat="1" ht="57" thickBot="1">
      <c r="A8" s="20"/>
      <c r="B8" s="21" t="s">
        <v>14</v>
      </c>
      <c r="C8" s="21" t="s">
        <v>15</v>
      </c>
      <c r="D8" s="21" t="s">
        <v>16</v>
      </c>
      <c r="E8" s="21" t="s">
        <v>17</v>
      </c>
      <c r="F8" s="21" t="s">
        <v>18</v>
      </c>
      <c r="G8" s="21" t="s">
        <v>365</v>
      </c>
      <c r="H8" s="21" t="s">
        <v>21</v>
      </c>
      <c r="I8" s="22" t="s">
        <v>22</v>
      </c>
      <c r="J8" s="22" t="s">
        <v>366</v>
      </c>
      <c r="K8" s="21" t="s">
        <v>24</v>
      </c>
      <c r="L8" s="22" t="s">
        <v>25</v>
      </c>
      <c r="M8" s="22" t="s">
        <v>26</v>
      </c>
      <c r="N8" s="22" t="s">
        <v>367</v>
      </c>
      <c r="O8" s="22" t="s">
        <v>368</v>
      </c>
    </row>
    <row r="9" spans="1:15" ht="18.75" customHeight="1">
      <c r="A9" s="147" t="s">
        <v>369</v>
      </c>
      <c r="B9" s="12">
        <f>C9+30001</f>
        <v>30001</v>
      </c>
      <c r="C9" s="32">
        <f>((I4-1)*32)</f>
        <v>0</v>
      </c>
      <c r="D9" s="32" t="str">
        <f t="shared" ref="D9:D45" si="0">DEC2HEX(C9)</f>
        <v>0</v>
      </c>
      <c r="E9" s="6">
        <v>4</v>
      </c>
      <c r="F9" s="6"/>
      <c r="G9" s="6">
        <v>1</v>
      </c>
      <c r="H9" s="6">
        <f t="shared" ref="H9:H21" si="1">G9*2</f>
        <v>2</v>
      </c>
      <c r="I9" s="10" t="s">
        <v>370</v>
      </c>
      <c r="J9" s="4" t="s">
        <v>371</v>
      </c>
      <c r="K9" s="4"/>
      <c r="L9" s="4" t="s">
        <v>30</v>
      </c>
      <c r="M9" s="4" t="s">
        <v>86</v>
      </c>
      <c r="N9" s="34" t="s">
        <v>372</v>
      </c>
      <c r="O9" s="37"/>
    </row>
    <row r="10" spans="1:15" ht="18.75" customHeight="1">
      <c r="A10" s="148"/>
      <c r="B10" s="89">
        <f>C10+30001</f>
        <v>30002</v>
      </c>
      <c r="C10" s="13">
        <f>C9+G9</f>
        <v>1</v>
      </c>
      <c r="D10" s="13" t="str">
        <f t="shared" si="0"/>
        <v>1</v>
      </c>
      <c r="E10" s="3">
        <v>4</v>
      </c>
      <c r="G10" s="3">
        <v>2</v>
      </c>
      <c r="H10" s="3">
        <f t="shared" si="1"/>
        <v>4</v>
      </c>
      <c r="I10" s="129" t="s">
        <v>501</v>
      </c>
      <c r="J10" s="5" t="s">
        <v>502</v>
      </c>
      <c r="K10" s="5"/>
      <c r="L10" s="5" t="s">
        <v>332</v>
      </c>
      <c r="M10" s="5" t="s">
        <v>86</v>
      </c>
      <c r="N10" s="2" t="s">
        <v>503</v>
      </c>
      <c r="O10" s="38"/>
    </row>
    <row r="11" spans="1:15" ht="18.75">
      <c r="A11" s="148"/>
      <c r="B11" s="89">
        <f t="shared" ref="B11:B21" si="2">C11+30001</f>
        <v>30004</v>
      </c>
      <c r="C11" s="13">
        <f t="shared" ref="C11:C21" si="3">C10+G10</f>
        <v>3</v>
      </c>
      <c r="D11" s="13" t="str">
        <f t="shared" si="0"/>
        <v>3</v>
      </c>
      <c r="E11" s="3">
        <v>4</v>
      </c>
      <c r="G11" s="3">
        <v>1</v>
      </c>
      <c r="H11" s="3">
        <f t="shared" si="1"/>
        <v>2</v>
      </c>
      <c r="I11" s="11" t="s">
        <v>377</v>
      </c>
      <c r="K11" s="5"/>
      <c r="L11" s="5" t="s">
        <v>30</v>
      </c>
      <c r="M11" s="5" t="s">
        <v>86</v>
      </c>
      <c r="N11" s="35" t="s">
        <v>378</v>
      </c>
      <c r="O11" s="38"/>
    </row>
    <row r="12" spans="1:15" ht="18.75" customHeight="1">
      <c r="A12" s="148"/>
      <c r="B12" s="89">
        <f t="shared" si="2"/>
        <v>30005</v>
      </c>
      <c r="C12" s="13">
        <f t="shared" si="3"/>
        <v>4</v>
      </c>
      <c r="D12" s="13" t="str">
        <f t="shared" si="0"/>
        <v>4</v>
      </c>
      <c r="E12" s="3">
        <v>4</v>
      </c>
      <c r="G12" s="3">
        <v>2</v>
      </c>
      <c r="H12" s="3">
        <f t="shared" si="1"/>
        <v>4</v>
      </c>
      <c r="I12" s="11" t="s">
        <v>379</v>
      </c>
      <c r="J12" s="5" t="s">
        <v>504</v>
      </c>
      <c r="K12" s="5"/>
      <c r="L12" s="5" t="s">
        <v>332</v>
      </c>
      <c r="M12" s="5" t="s">
        <v>86</v>
      </c>
      <c r="N12" s="35" t="s">
        <v>505</v>
      </c>
      <c r="O12" s="38" t="s">
        <v>376</v>
      </c>
    </row>
    <row r="13" spans="1:15" ht="18.75">
      <c r="A13" s="148"/>
      <c r="B13" s="89">
        <f t="shared" si="2"/>
        <v>30007</v>
      </c>
      <c r="C13" s="13">
        <f t="shared" si="3"/>
        <v>6</v>
      </c>
      <c r="D13" s="13" t="str">
        <f t="shared" si="0"/>
        <v>6</v>
      </c>
      <c r="E13" s="3">
        <v>4</v>
      </c>
      <c r="G13" s="3">
        <v>1</v>
      </c>
      <c r="H13" s="3">
        <f t="shared" si="1"/>
        <v>2</v>
      </c>
      <c r="I13" s="11" t="s">
        <v>506</v>
      </c>
      <c r="K13" s="5"/>
      <c r="L13" s="5" t="s">
        <v>30</v>
      </c>
      <c r="M13" s="5" t="s">
        <v>86</v>
      </c>
      <c r="N13" s="35" t="s">
        <v>507</v>
      </c>
      <c r="O13" s="38" t="s">
        <v>376</v>
      </c>
    </row>
    <row r="14" spans="1:15" ht="18.75" customHeight="1">
      <c r="A14" s="148"/>
      <c r="B14" s="89">
        <f t="shared" si="2"/>
        <v>30008</v>
      </c>
      <c r="C14" s="13">
        <f t="shared" si="3"/>
        <v>7</v>
      </c>
      <c r="D14" s="13" t="str">
        <f t="shared" si="0"/>
        <v>7</v>
      </c>
      <c r="E14" s="3">
        <v>4</v>
      </c>
      <c r="G14" s="3">
        <v>2</v>
      </c>
      <c r="H14" s="3">
        <f t="shared" si="1"/>
        <v>4</v>
      </c>
      <c r="I14" s="11" t="s">
        <v>508</v>
      </c>
      <c r="K14" s="5"/>
      <c r="L14" s="5" t="s">
        <v>34</v>
      </c>
      <c r="M14" s="5" t="s">
        <v>86</v>
      </c>
      <c r="N14" s="35" t="s">
        <v>509</v>
      </c>
      <c r="O14" s="38" t="s">
        <v>376</v>
      </c>
    </row>
    <row r="15" spans="1:15" ht="18.75" customHeight="1">
      <c r="A15" s="148"/>
      <c r="B15" s="89">
        <f t="shared" si="2"/>
        <v>30010</v>
      </c>
      <c r="C15" s="13">
        <f t="shared" si="3"/>
        <v>9</v>
      </c>
      <c r="D15" s="13" t="str">
        <f t="shared" si="0"/>
        <v>9</v>
      </c>
      <c r="E15" s="3">
        <v>4</v>
      </c>
      <c r="G15" s="3">
        <v>2</v>
      </c>
      <c r="H15" s="3">
        <f t="shared" si="1"/>
        <v>4</v>
      </c>
      <c r="I15" s="11" t="s">
        <v>510</v>
      </c>
      <c r="K15" s="5"/>
      <c r="L15" s="5" t="s">
        <v>34</v>
      </c>
      <c r="M15" s="5" t="s">
        <v>86</v>
      </c>
      <c r="N15" s="35" t="s">
        <v>511</v>
      </c>
      <c r="O15" s="38" t="s">
        <v>376</v>
      </c>
    </row>
    <row r="16" spans="1:15" ht="18.75" customHeight="1">
      <c r="A16" s="148"/>
      <c r="B16" s="89">
        <f t="shared" si="2"/>
        <v>30012</v>
      </c>
      <c r="C16" s="13">
        <f t="shared" si="3"/>
        <v>11</v>
      </c>
      <c r="D16" s="13" t="str">
        <f t="shared" si="0"/>
        <v>B</v>
      </c>
      <c r="E16" s="3">
        <v>4</v>
      </c>
      <c r="G16" s="3">
        <v>2</v>
      </c>
      <c r="H16" s="3">
        <f t="shared" si="1"/>
        <v>4</v>
      </c>
      <c r="I16" s="11" t="s">
        <v>512</v>
      </c>
      <c r="K16" s="5"/>
      <c r="L16" s="5" t="s">
        <v>34</v>
      </c>
      <c r="M16" s="5" t="s">
        <v>86</v>
      </c>
      <c r="N16" s="35" t="s">
        <v>513</v>
      </c>
      <c r="O16" s="38" t="s">
        <v>376</v>
      </c>
    </row>
    <row r="17" spans="1:15" ht="18.75" customHeight="1">
      <c r="A17" s="148"/>
      <c r="B17" s="89">
        <f t="shared" si="2"/>
        <v>30014</v>
      </c>
      <c r="C17" s="13">
        <f t="shared" si="3"/>
        <v>13</v>
      </c>
      <c r="D17" s="13" t="str">
        <f t="shared" si="0"/>
        <v>D</v>
      </c>
      <c r="E17" s="3">
        <v>4</v>
      </c>
      <c r="G17" s="3">
        <v>2</v>
      </c>
      <c r="H17" s="3">
        <f t="shared" si="1"/>
        <v>4</v>
      </c>
      <c r="I17" s="11" t="s">
        <v>514</v>
      </c>
      <c r="K17" s="5"/>
      <c r="L17" s="5" t="s">
        <v>34</v>
      </c>
      <c r="M17" s="5" t="s">
        <v>86</v>
      </c>
      <c r="N17" s="35" t="s">
        <v>515</v>
      </c>
      <c r="O17" s="38" t="s">
        <v>376</v>
      </c>
    </row>
    <row r="18" spans="1:15" ht="18.75" customHeight="1">
      <c r="A18" s="148"/>
      <c r="B18" s="89">
        <f t="shared" si="2"/>
        <v>30016</v>
      </c>
      <c r="C18" s="13">
        <f t="shared" si="3"/>
        <v>15</v>
      </c>
      <c r="D18" s="13" t="str">
        <f t="shared" si="0"/>
        <v>F</v>
      </c>
      <c r="E18" s="3">
        <v>4</v>
      </c>
      <c r="G18" s="3">
        <v>2</v>
      </c>
      <c r="H18" s="3">
        <f t="shared" si="1"/>
        <v>4</v>
      </c>
      <c r="I18" s="11" t="s">
        <v>516</v>
      </c>
      <c r="K18" s="5"/>
      <c r="L18" s="5" t="s">
        <v>34</v>
      </c>
      <c r="M18" s="5" t="s">
        <v>86</v>
      </c>
      <c r="N18" s="35" t="s">
        <v>517</v>
      </c>
      <c r="O18" s="38" t="s">
        <v>376</v>
      </c>
    </row>
    <row r="19" spans="1:15" ht="18.75" customHeight="1">
      <c r="A19" s="148"/>
      <c r="B19" s="89">
        <f t="shared" si="2"/>
        <v>30018</v>
      </c>
      <c r="C19" s="13">
        <f t="shared" si="3"/>
        <v>17</v>
      </c>
      <c r="D19" s="13" t="str">
        <f t="shared" si="0"/>
        <v>11</v>
      </c>
      <c r="E19" s="3">
        <v>4</v>
      </c>
      <c r="G19" s="3">
        <v>2</v>
      </c>
      <c r="H19" s="3">
        <f t="shared" si="1"/>
        <v>4</v>
      </c>
      <c r="I19" s="11" t="s">
        <v>518</v>
      </c>
      <c r="K19" s="5"/>
      <c r="L19" s="5" t="s">
        <v>34</v>
      </c>
      <c r="M19" s="5" t="s">
        <v>86</v>
      </c>
      <c r="N19" s="35" t="s">
        <v>519</v>
      </c>
      <c r="O19" s="38" t="s">
        <v>376</v>
      </c>
    </row>
    <row r="20" spans="1:15" ht="18.75" customHeight="1">
      <c r="A20" s="148"/>
      <c r="B20" s="89">
        <f t="shared" si="2"/>
        <v>30020</v>
      </c>
      <c r="C20" s="13">
        <f t="shared" si="3"/>
        <v>19</v>
      </c>
      <c r="D20" s="13" t="str">
        <f t="shared" si="0"/>
        <v>13</v>
      </c>
      <c r="E20" s="3">
        <v>4</v>
      </c>
      <c r="G20" s="3">
        <v>2</v>
      </c>
      <c r="H20" s="3">
        <f t="shared" si="1"/>
        <v>4</v>
      </c>
      <c r="I20" s="11" t="s">
        <v>520</v>
      </c>
      <c r="K20" s="5"/>
      <c r="L20" s="5" t="s">
        <v>34</v>
      </c>
      <c r="M20" s="5" t="s">
        <v>86</v>
      </c>
      <c r="N20" s="35" t="s">
        <v>521</v>
      </c>
      <c r="O20" s="38" t="s">
        <v>376</v>
      </c>
    </row>
    <row r="21" spans="1:15" ht="18.75" customHeight="1" thickBot="1">
      <c r="A21" s="149"/>
      <c r="B21" s="97">
        <f t="shared" si="2"/>
        <v>30022</v>
      </c>
      <c r="C21" s="74">
        <f t="shared" si="3"/>
        <v>21</v>
      </c>
      <c r="D21" s="74" t="str">
        <f t="shared" si="0"/>
        <v>15</v>
      </c>
      <c r="E21" s="3">
        <v>4</v>
      </c>
      <c r="G21" s="3">
        <v>2</v>
      </c>
      <c r="H21" s="3">
        <f t="shared" si="1"/>
        <v>4</v>
      </c>
      <c r="I21" s="11" t="s">
        <v>522</v>
      </c>
      <c r="K21" s="5"/>
      <c r="L21" s="5" t="s">
        <v>34</v>
      </c>
      <c r="M21" s="5" t="s">
        <v>86</v>
      </c>
      <c r="N21" s="35" t="s">
        <v>523</v>
      </c>
      <c r="O21" s="38" t="s">
        <v>376</v>
      </c>
    </row>
    <row r="22" spans="1:15" ht="30">
      <c r="A22" s="147" t="s">
        <v>384</v>
      </c>
      <c r="B22" s="98">
        <f t="shared" ref="B22:B45" si="4">C22+40001</f>
        <v>40029</v>
      </c>
      <c r="C22" s="99">
        <f>(28+QUOTIENT((I4-1),2))</f>
        <v>28</v>
      </c>
      <c r="D22" s="99" t="str">
        <f t="shared" si="0"/>
        <v>1C</v>
      </c>
      <c r="E22" s="100">
        <v>3</v>
      </c>
      <c r="F22" s="100"/>
      <c r="G22" s="100">
        <v>1</v>
      </c>
      <c r="H22" s="100">
        <v>2</v>
      </c>
      <c r="I22" s="101" t="s">
        <v>385</v>
      </c>
      <c r="J22" s="102" t="s">
        <v>133</v>
      </c>
      <c r="K22" s="103"/>
      <c r="L22" s="104" t="s">
        <v>130</v>
      </c>
      <c r="M22" s="104" t="s">
        <v>86</v>
      </c>
      <c r="N22" s="105" t="s">
        <v>386</v>
      </c>
      <c r="O22" s="106"/>
    </row>
    <row r="23" spans="1:15" ht="30">
      <c r="A23" s="148"/>
      <c r="B23" s="107">
        <f t="shared" si="4"/>
        <v>40069</v>
      </c>
      <c r="C23" s="108">
        <f>(68+QUOTIENT((I4-1),2))</f>
        <v>68</v>
      </c>
      <c r="D23" s="99" t="str">
        <f t="shared" si="0"/>
        <v>44</v>
      </c>
      <c r="E23" s="109">
        <v>3</v>
      </c>
      <c r="F23" s="109"/>
      <c r="G23" s="109">
        <v>1</v>
      </c>
      <c r="H23" s="109">
        <f t="shared" ref="H23:H45" si="5">G23*2</f>
        <v>2</v>
      </c>
      <c r="I23" s="110" t="s">
        <v>387</v>
      </c>
      <c r="J23" s="111" t="s">
        <v>158</v>
      </c>
      <c r="K23" s="112"/>
      <c r="L23" s="113" t="s">
        <v>130</v>
      </c>
      <c r="M23" s="113" t="s">
        <v>86</v>
      </c>
      <c r="N23" s="36" t="s">
        <v>386</v>
      </c>
      <c r="O23" s="114"/>
    </row>
    <row r="24" spans="1:15" ht="30.75" thickBot="1">
      <c r="A24" s="148"/>
      <c r="B24" s="98">
        <f t="shared" si="4"/>
        <v>40189</v>
      </c>
      <c r="C24" s="99">
        <f>(188+QUOTIENT((I4-1),2))</f>
        <v>188</v>
      </c>
      <c r="D24" s="99" t="str">
        <f t="shared" si="0"/>
        <v>BC</v>
      </c>
      <c r="E24" s="109">
        <v>3</v>
      </c>
      <c r="F24" s="109"/>
      <c r="G24" s="109">
        <v>1</v>
      </c>
      <c r="H24" s="109">
        <f t="shared" si="5"/>
        <v>2</v>
      </c>
      <c r="I24" s="110" t="s">
        <v>388</v>
      </c>
      <c r="J24" s="113" t="s">
        <v>82</v>
      </c>
      <c r="K24" s="109"/>
      <c r="L24" s="113" t="s">
        <v>130</v>
      </c>
      <c r="M24" s="113" t="s">
        <v>86</v>
      </c>
      <c r="N24" s="36" t="s">
        <v>386</v>
      </c>
      <c r="O24" s="38" t="s">
        <v>376</v>
      </c>
    </row>
    <row r="25" spans="1:15" ht="52.5" customHeight="1">
      <c r="A25" s="147" t="s">
        <v>389</v>
      </c>
      <c r="B25" s="12">
        <f t="shared" si="4"/>
        <v>40401</v>
      </c>
      <c r="C25" s="32">
        <f>(400+(I4-1)*40)</f>
        <v>400</v>
      </c>
      <c r="D25" s="32" t="str">
        <f t="shared" si="0"/>
        <v>190</v>
      </c>
      <c r="E25" s="6">
        <v>3</v>
      </c>
      <c r="F25" s="6">
        <v>16</v>
      </c>
      <c r="G25" s="6">
        <v>1</v>
      </c>
      <c r="H25" s="6">
        <f t="shared" si="5"/>
        <v>2</v>
      </c>
      <c r="I25" s="10" t="s">
        <v>390</v>
      </c>
      <c r="J25" s="4" t="s">
        <v>391</v>
      </c>
      <c r="K25" s="6">
        <v>120</v>
      </c>
      <c r="L25" s="4" t="s">
        <v>30</v>
      </c>
      <c r="M25" s="4" t="s">
        <v>31</v>
      </c>
      <c r="N25" s="105" t="s">
        <v>392</v>
      </c>
      <c r="O25" s="37" t="s">
        <v>376</v>
      </c>
    </row>
    <row r="26" spans="1:15" ht="37.5" customHeight="1">
      <c r="A26" s="148"/>
      <c r="B26" s="89">
        <f t="shared" si="4"/>
        <v>40402</v>
      </c>
      <c r="C26" s="13">
        <f>C25+G25</f>
        <v>401</v>
      </c>
      <c r="D26" s="13" t="str">
        <f t="shared" si="0"/>
        <v>191</v>
      </c>
      <c r="E26" s="3">
        <v>3</v>
      </c>
      <c r="F26" s="3">
        <v>16</v>
      </c>
      <c r="G26" s="3">
        <v>1</v>
      </c>
      <c r="H26" s="3">
        <f t="shared" si="5"/>
        <v>2</v>
      </c>
      <c r="I26" s="11" t="s">
        <v>393</v>
      </c>
      <c r="J26" s="5" t="s">
        <v>394</v>
      </c>
      <c r="K26" s="3">
        <v>600</v>
      </c>
      <c r="L26" s="5" t="s">
        <v>30</v>
      </c>
      <c r="M26" s="5" t="s">
        <v>31</v>
      </c>
      <c r="N26" s="36" t="s">
        <v>395</v>
      </c>
      <c r="O26" s="38" t="s">
        <v>376</v>
      </c>
    </row>
    <row r="27" spans="1:15" ht="37.5" customHeight="1">
      <c r="A27" s="148"/>
      <c r="B27" s="89">
        <f t="shared" si="4"/>
        <v>40403</v>
      </c>
      <c r="C27" s="13">
        <f t="shared" ref="C27:C45" si="6">C26+G26</f>
        <v>402</v>
      </c>
      <c r="D27" s="118" t="str">
        <f>DEC2HEX(C27)</f>
        <v>192</v>
      </c>
      <c r="E27" s="3">
        <v>3</v>
      </c>
      <c r="F27" s="3">
        <v>16</v>
      </c>
      <c r="G27" s="3">
        <v>2</v>
      </c>
      <c r="H27" s="3">
        <f>G27*2</f>
        <v>4</v>
      </c>
      <c r="I27" s="11" t="s">
        <v>263</v>
      </c>
      <c r="K27" s="3">
        <v>0</v>
      </c>
      <c r="L27" s="5" t="s">
        <v>34</v>
      </c>
      <c r="M27" s="5" t="s">
        <v>31</v>
      </c>
      <c r="N27" s="36" t="s">
        <v>396</v>
      </c>
      <c r="O27" s="38" t="s">
        <v>376</v>
      </c>
    </row>
    <row r="28" spans="1:15" ht="37.5" customHeight="1">
      <c r="A28" s="148"/>
      <c r="B28" s="89">
        <f t="shared" si="4"/>
        <v>40405</v>
      </c>
      <c r="C28" s="13">
        <f t="shared" si="6"/>
        <v>404</v>
      </c>
      <c r="D28" s="13" t="str">
        <f t="shared" si="0"/>
        <v>194</v>
      </c>
      <c r="E28" s="3">
        <v>3</v>
      </c>
      <c r="F28" s="3">
        <v>16</v>
      </c>
      <c r="G28" s="3">
        <v>2</v>
      </c>
      <c r="H28" s="3">
        <f t="shared" si="5"/>
        <v>4</v>
      </c>
      <c r="I28" s="11" t="s">
        <v>330</v>
      </c>
      <c r="J28" s="84" t="s">
        <v>397</v>
      </c>
      <c r="K28" s="3">
        <v>433.92</v>
      </c>
      <c r="L28" s="5" t="s">
        <v>332</v>
      </c>
      <c r="M28" s="5" t="s">
        <v>31</v>
      </c>
      <c r="N28" s="36" t="s">
        <v>398</v>
      </c>
      <c r="O28" s="38" t="s">
        <v>376</v>
      </c>
    </row>
    <row r="29" spans="1:15" ht="60" customHeight="1">
      <c r="A29" s="148"/>
      <c r="B29" s="89">
        <f t="shared" si="4"/>
        <v>40407</v>
      </c>
      <c r="C29" s="13">
        <f t="shared" si="6"/>
        <v>406</v>
      </c>
      <c r="D29" s="13" t="str">
        <f t="shared" si="0"/>
        <v>196</v>
      </c>
      <c r="E29" s="3">
        <v>3</v>
      </c>
      <c r="F29" s="3">
        <v>16</v>
      </c>
      <c r="G29" s="3">
        <v>1</v>
      </c>
      <c r="H29" s="3">
        <f t="shared" si="5"/>
        <v>2</v>
      </c>
      <c r="I29" s="11" t="s">
        <v>334</v>
      </c>
      <c r="J29" s="5" t="s">
        <v>335</v>
      </c>
      <c r="K29" s="3">
        <v>15</v>
      </c>
      <c r="L29" s="5" t="s">
        <v>210</v>
      </c>
      <c r="M29" s="5" t="s">
        <v>31</v>
      </c>
      <c r="N29" s="36" t="s">
        <v>399</v>
      </c>
      <c r="O29" s="38" t="s">
        <v>376</v>
      </c>
    </row>
    <row r="30" spans="1:15" ht="45" customHeight="1">
      <c r="A30" s="148"/>
      <c r="B30" s="89">
        <f t="shared" si="4"/>
        <v>40408</v>
      </c>
      <c r="C30" s="13">
        <f t="shared" si="6"/>
        <v>407</v>
      </c>
      <c r="D30" s="13" t="str">
        <f t="shared" si="0"/>
        <v>197</v>
      </c>
      <c r="E30" s="3">
        <v>3</v>
      </c>
      <c r="F30" s="3">
        <v>16</v>
      </c>
      <c r="G30" s="3">
        <v>1</v>
      </c>
      <c r="H30" s="3">
        <f t="shared" si="5"/>
        <v>2</v>
      </c>
      <c r="I30" s="11" t="s">
        <v>337</v>
      </c>
      <c r="J30" s="5" t="s">
        <v>79</v>
      </c>
      <c r="K30" s="3">
        <v>0</v>
      </c>
      <c r="L30" s="5" t="s">
        <v>30</v>
      </c>
      <c r="M30" s="5" t="s">
        <v>31</v>
      </c>
      <c r="N30" s="36" t="s">
        <v>400</v>
      </c>
      <c r="O30" s="38" t="s">
        <v>376</v>
      </c>
    </row>
    <row r="31" spans="1:15" ht="30" customHeight="1">
      <c r="A31" s="148"/>
      <c r="B31" s="89">
        <f t="shared" si="4"/>
        <v>40409</v>
      </c>
      <c r="C31" s="13">
        <f t="shared" si="6"/>
        <v>408</v>
      </c>
      <c r="D31" s="118" t="str">
        <f>DEC2HEX(C31)</f>
        <v>198</v>
      </c>
      <c r="E31" s="3">
        <v>3</v>
      </c>
      <c r="F31" s="3">
        <v>16</v>
      </c>
      <c r="G31" s="3">
        <v>2</v>
      </c>
      <c r="H31" s="3">
        <f>G31*2</f>
        <v>4</v>
      </c>
      <c r="I31" s="11" t="s">
        <v>401</v>
      </c>
      <c r="K31" s="3">
        <v>1</v>
      </c>
      <c r="L31" s="5" t="s">
        <v>332</v>
      </c>
      <c r="M31" s="5" t="s">
        <v>31</v>
      </c>
      <c r="N31" s="36" t="s">
        <v>402</v>
      </c>
      <c r="O31" s="38" t="s">
        <v>376</v>
      </c>
    </row>
    <row r="32" spans="1:15" ht="30" customHeight="1">
      <c r="A32" s="148"/>
      <c r="B32" s="89">
        <f t="shared" si="4"/>
        <v>40411</v>
      </c>
      <c r="C32" s="13">
        <f t="shared" si="6"/>
        <v>410</v>
      </c>
      <c r="D32" s="118" t="str">
        <f>DEC2HEX(C32)</f>
        <v>19A</v>
      </c>
      <c r="E32" s="3">
        <v>3</v>
      </c>
      <c r="F32" s="3">
        <v>16</v>
      </c>
      <c r="G32" s="3">
        <v>2</v>
      </c>
      <c r="H32" s="3">
        <f>G32*2</f>
        <v>4</v>
      </c>
      <c r="I32" s="11" t="s">
        <v>403</v>
      </c>
      <c r="K32" s="3">
        <v>0</v>
      </c>
      <c r="L32" s="5" t="s">
        <v>332</v>
      </c>
      <c r="M32" s="5" t="s">
        <v>31</v>
      </c>
      <c r="N32" s="36" t="s">
        <v>402</v>
      </c>
      <c r="O32" s="38" t="s">
        <v>376</v>
      </c>
    </row>
    <row r="33" spans="1:15" ht="30" customHeight="1">
      <c r="A33" s="148"/>
      <c r="B33" s="89">
        <f t="shared" si="4"/>
        <v>40413</v>
      </c>
      <c r="C33" s="13">
        <f t="shared" si="6"/>
        <v>412</v>
      </c>
      <c r="D33" s="13" t="str">
        <f t="shared" si="0"/>
        <v>19C</v>
      </c>
      <c r="E33" s="3">
        <v>3</v>
      </c>
      <c r="F33" s="3">
        <v>16</v>
      </c>
      <c r="G33" s="3">
        <v>2</v>
      </c>
      <c r="H33" s="3">
        <f t="shared" si="5"/>
        <v>4</v>
      </c>
      <c r="I33" s="11" t="s">
        <v>404</v>
      </c>
      <c r="K33" s="3">
        <v>1</v>
      </c>
      <c r="L33" s="5" t="s">
        <v>332</v>
      </c>
      <c r="M33" s="5" t="s">
        <v>31</v>
      </c>
      <c r="N33" s="36" t="s">
        <v>405</v>
      </c>
      <c r="O33" s="38" t="s">
        <v>376</v>
      </c>
    </row>
    <row r="34" spans="1:15" ht="30" customHeight="1">
      <c r="A34" s="148"/>
      <c r="B34" s="89">
        <f t="shared" si="4"/>
        <v>40415</v>
      </c>
      <c r="C34" s="13">
        <f t="shared" si="6"/>
        <v>414</v>
      </c>
      <c r="D34" s="13" t="str">
        <f t="shared" si="0"/>
        <v>19E</v>
      </c>
      <c r="E34" s="3">
        <v>3</v>
      </c>
      <c r="F34" s="3">
        <v>16</v>
      </c>
      <c r="G34" s="3">
        <v>2</v>
      </c>
      <c r="H34" s="3">
        <f t="shared" si="5"/>
        <v>4</v>
      </c>
      <c r="I34" s="11" t="s">
        <v>406</v>
      </c>
      <c r="K34" s="3">
        <v>0</v>
      </c>
      <c r="L34" s="5" t="s">
        <v>332</v>
      </c>
      <c r="M34" s="5" t="s">
        <v>31</v>
      </c>
      <c r="N34" s="36" t="s">
        <v>405</v>
      </c>
      <c r="O34" s="38" t="s">
        <v>376</v>
      </c>
    </row>
    <row r="35" spans="1:15" ht="45" customHeight="1">
      <c r="A35" s="148"/>
      <c r="B35" s="89">
        <f t="shared" si="4"/>
        <v>40417</v>
      </c>
      <c r="C35" s="13">
        <f t="shared" si="6"/>
        <v>416</v>
      </c>
      <c r="D35" s="13" t="str">
        <f t="shared" si="0"/>
        <v>1A0</v>
      </c>
      <c r="E35" s="3">
        <v>3</v>
      </c>
      <c r="F35" s="3">
        <v>16</v>
      </c>
      <c r="G35" s="3">
        <v>2</v>
      </c>
      <c r="H35" s="3">
        <f t="shared" si="5"/>
        <v>4</v>
      </c>
      <c r="I35" s="129" t="s">
        <v>407</v>
      </c>
      <c r="K35" s="3">
        <v>0</v>
      </c>
      <c r="L35" s="5" t="s">
        <v>332</v>
      </c>
      <c r="M35" s="5" t="s">
        <v>31</v>
      </c>
      <c r="N35" s="36" t="s">
        <v>408</v>
      </c>
      <c r="O35" s="38" t="s">
        <v>376</v>
      </c>
    </row>
    <row r="36" spans="1:15" ht="18.75" customHeight="1">
      <c r="A36" s="148"/>
      <c r="B36" s="89">
        <f t="shared" si="4"/>
        <v>40419</v>
      </c>
      <c r="C36" s="13">
        <f t="shared" si="6"/>
        <v>418</v>
      </c>
      <c r="D36" s="13" t="str">
        <f t="shared" si="0"/>
        <v>1A2</v>
      </c>
      <c r="E36" s="3">
        <v>3</v>
      </c>
      <c r="F36" s="3">
        <v>16</v>
      </c>
      <c r="G36" s="3">
        <v>2</v>
      </c>
      <c r="H36" s="3">
        <f t="shared" si="5"/>
        <v>4</v>
      </c>
      <c r="I36" s="11" t="s">
        <v>409</v>
      </c>
      <c r="K36" s="3">
        <v>0</v>
      </c>
      <c r="L36" s="5" t="s">
        <v>332</v>
      </c>
      <c r="M36" s="5" t="s">
        <v>31</v>
      </c>
      <c r="N36" s="2" t="s">
        <v>524</v>
      </c>
      <c r="O36" s="38" t="s">
        <v>376</v>
      </c>
    </row>
    <row r="37" spans="1:15" ht="18.75" customHeight="1">
      <c r="A37" s="148"/>
      <c r="B37" s="89">
        <f t="shared" si="4"/>
        <v>40421</v>
      </c>
      <c r="C37" s="13">
        <f t="shared" si="6"/>
        <v>420</v>
      </c>
      <c r="D37" s="13" t="str">
        <f t="shared" si="0"/>
        <v>1A4</v>
      </c>
      <c r="E37" s="3">
        <v>3</v>
      </c>
      <c r="F37" s="3">
        <v>16</v>
      </c>
      <c r="G37" s="3">
        <v>2</v>
      </c>
      <c r="H37" s="3">
        <f t="shared" si="5"/>
        <v>4</v>
      </c>
      <c r="I37" s="11" t="s">
        <v>411</v>
      </c>
      <c r="K37" s="3">
        <v>0</v>
      </c>
      <c r="L37" s="5" t="s">
        <v>332</v>
      </c>
      <c r="M37" s="5" t="s">
        <v>31</v>
      </c>
      <c r="N37" s="2" t="s">
        <v>525</v>
      </c>
      <c r="O37" s="38" t="s">
        <v>376</v>
      </c>
    </row>
    <row r="38" spans="1:15" ht="18.75" customHeight="1">
      <c r="A38" s="148"/>
      <c r="B38" s="89">
        <f t="shared" si="4"/>
        <v>40423</v>
      </c>
      <c r="C38" s="13">
        <f t="shared" si="6"/>
        <v>422</v>
      </c>
      <c r="D38" s="13" t="str">
        <f t="shared" si="0"/>
        <v>1A6</v>
      </c>
      <c r="E38" s="3">
        <v>3</v>
      </c>
      <c r="F38" s="3">
        <v>16</v>
      </c>
      <c r="G38" s="3">
        <v>2</v>
      </c>
      <c r="H38" s="3">
        <f t="shared" si="5"/>
        <v>4</v>
      </c>
      <c r="I38" s="11" t="s">
        <v>413</v>
      </c>
      <c r="K38" s="3">
        <v>0</v>
      </c>
      <c r="L38" s="5" t="s">
        <v>332</v>
      </c>
      <c r="M38" s="5" t="s">
        <v>31</v>
      </c>
      <c r="N38" s="2" t="s">
        <v>526</v>
      </c>
      <c r="O38" s="38" t="s">
        <v>376</v>
      </c>
    </row>
    <row r="39" spans="1:15" ht="18.75" customHeight="1">
      <c r="A39" s="148"/>
      <c r="B39" s="89">
        <f t="shared" si="4"/>
        <v>40425</v>
      </c>
      <c r="C39" s="13">
        <f t="shared" si="6"/>
        <v>424</v>
      </c>
      <c r="D39" s="13" t="str">
        <f t="shared" si="0"/>
        <v>1A8</v>
      </c>
      <c r="E39" s="3">
        <v>3</v>
      </c>
      <c r="F39" s="3">
        <v>16</v>
      </c>
      <c r="G39" s="3">
        <v>2</v>
      </c>
      <c r="H39" s="3">
        <f t="shared" si="5"/>
        <v>4</v>
      </c>
      <c r="I39" s="11" t="s">
        <v>415</v>
      </c>
      <c r="K39" s="3">
        <v>0</v>
      </c>
      <c r="L39" s="5" t="s">
        <v>332</v>
      </c>
      <c r="M39" s="5" t="s">
        <v>31</v>
      </c>
      <c r="N39" s="2" t="s">
        <v>527</v>
      </c>
      <c r="O39" s="38" t="s">
        <v>376</v>
      </c>
    </row>
    <row r="40" spans="1:15" ht="18.75" customHeight="1" thickBot="1">
      <c r="A40" s="148"/>
      <c r="B40" s="89">
        <f t="shared" si="4"/>
        <v>40427</v>
      </c>
      <c r="C40" s="13">
        <f t="shared" si="6"/>
        <v>426</v>
      </c>
      <c r="D40" s="13" t="str">
        <f t="shared" si="0"/>
        <v>1AA</v>
      </c>
      <c r="E40" s="3">
        <v>3</v>
      </c>
      <c r="F40" s="3">
        <v>16</v>
      </c>
      <c r="G40" s="3">
        <v>2</v>
      </c>
      <c r="H40" s="3">
        <f>G40*2</f>
        <v>4</v>
      </c>
      <c r="I40" s="11" t="s">
        <v>528</v>
      </c>
      <c r="K40" s="3">
        <v>11</v>
      </c>
      <c r="L40" s="5" t="s">
        <v>332</v>
      </c>
      <c r="M40" s="5" t="s">
        <v>31</v>
      </c>
      <c r="N40" s="2" t="s">
        <v>529</v>
      </c>
      <c r="O40" s="38" t="s">
        <v>376</v>
      </c>
    </row>
    <row r="41" spans="1:15" ht="30" hidden="1" customHeight="1" thickBot="1">
      <c r="A41" s="148"/>
      <c r="B41" s="89">
        <f t="shared" si="4"/>
        <v>40429</v>
      </c>
      <c r="C41" s="13">
        <f t="shared" si="6"/>
        <v>428</v>
      </c>
      <c r="D41" s="13" t="str">
        <f t="shared" si="0"/>
        <v>1AC</v>
      </c>
      <c r="E41" s="3">
        <v>3</v>
      </c>
      <c r="F41" s="3">
        <v>16</v>
      </c>
      <c r="G41" s="3">
        <v>2</v>
      </c>
      <c r="H41" s="3">
        <f>G41*2</f>
        <v>4</v>
      </c>
      <c r="I41" s="11" t="s">
        <v>178</v>
      </c>
      <c r="N41" s="36"/>
      <c r="O41" s="38" t="s">
        <v>376</v>
      </c>
    </row>
    <row r="42" spans="1:15" ht="18.75" hidden="1" customHeight="1">
      <c r="A42" s="148"/>
      <c r="B42" s="89">
        <f t="shared" si="4"/>
        <v>40431</v>
      </c>
      <c r="C42" s="13">
        <f t="shared" si="6"/>
        <v>430</v>
      </c>
      <c r="D42" s="13" t="str">
        <f t="shared" si="0"/>
        <v>1AE</v>
      </c>
      <c r="E42" s="3">
        <v>16</v>
      </c>
      <c r="G42" s="3">
        <v>7</v>
      </c>
      <c r="H42" s="3">
        <f t="shared" si="5"/>
        <v>14</v>
      </c>
      <c r="I42" s="11" t="s">
        <v>345</v>
      </c>
      <c r="M42" s="5" t="s">
        <v>31</v>
      </c>
      <c r="N42" s="2" t="s">
        <v>460</v>
      </c>
      <c r="O42" s="38" t="s">
        <v>376</v>
      </c>
    </row>
    <row r="43" spans="1:15" ht="52.5" hidden="1" customHeight="1">
      <c r="A43" s="148"/>
      <c r="B43" s="89">
        <f t="shared" si="4"/>
        <v>40438</v>
      </c>
      <c r="C43" s="13">
        <f t="shared" si="6"/>
        <v>437</v>
      </c>
      <c r="D43" s="13" t="str">
        <f t="shared" si="0"/>
        <v>1B5</v>
      </c>
      <c r="E43" s="3">
        <v>16</v>
      </c>
      <c r="G43" s="3">
        <v>1</v>
      </c>
      <c r="H43" s="3">
        <f t="shared" si="5"/>
        <v>2</v>
      </c>
      <c r="I43" s="11" t="s">
        <v>420</v>
      </c>
      <c r="K43" s="85" t="s">
        <v>421</v>
      </c>
      <c r="L43" s="5" t="s">
        <v>422</v>
      </c>
      <c r="M43" s="5" t="s">
        <v>31</v>
      </c>
      <c r="N43" s="36" t="s">
        <v>423</v>
      </c>
      <c r="O43" s="38" t="s">
        <v>376</v>
      </c>
    </row>
    <row r="44" spans="1:15" ht="18.75" hidden="1" customHeight="1">
      <c r="A44" s="148"/>
      <c r="B44" s="89">
        <f t="shared" si="4"/>
        <v>40439</v>
      </c>
      <c r="C44" s="13">
        <f t="shared" si="6"/>
        <v>438</v>
      </c>
      <c r="D44" s="13" t="str">
        <f t="shared" si="0"/>
        <v>1B6</v>
      </c>
      <c r="E44" s="3">
        <v>16</v>
      </c>
      <c r="G44" s="3">
        <v>1</v>
      </c>
      <c r="H44" s="3">
        <f t="shared" si="5"/>
        <v>2</v>
      </c>
      <c r="I44" s="11" t="s">
        <v>424</v>
      </c>
      <c r="K44" s="85" t="s">
        <v>425</v>
      </c>
      <c r="L44" s="5" t="s">
        <v>422</v>
      </c>
      <c r="M44" s="5" t="s">
        <v>31</v>
      </c>
      <c r="N44" s="2" t="s">
        <v>426</v>
      </c>
      <c r="O44" s="38" t="s">
        <v>376</v>
      </c>
    </row>
    <row r="45" spans="1:15" ht="18.75" hidden="1" customHeight="1" thickBot="1">
      <c r="A45" s="149"/>
      <c r="B45" s="89">
        <f t="shared" si="4"/>
        <v>40440</v>
      </c>
      <c r="C45" s="13">
        <f t="shared" si="6"/>
        <v>439</v>
      </c>
      <c r="D45" s="74" t="str">
        <f t="shared" si="0"/>
        <v>1B7</v>
      </c>
      <c r="E45" s="90">
        <v>16</v>
      </c>
      <c r="F45" s="90"/>
      <c r="G45" s="90">
        <v>1</v>
      </c>
      <c r="H45" s="90">
        <f t="shared" si="5"/>
        <v>2</v>
      </c>
      <c r="I45" s="115" t="s">
        <v>427</v>
      </c>
      <c r="J45" s="92"/>
      <c r="K45" s="85" t="s">
        <v>428</v>
      </c>
      <c r="L45" s="92" t="s">
        <v>422</v>
      </c>
      <c r="M45" s="92" t="s">
        <v>31</v>
      </c>
      <c r="N45" s="2" t="s">
        <v>426</v>
      </c>
      <c r="O45" s="38" t="s">
        <v>376</v>
      </c>
    </row>
    <row r="46" spans="1:15" ht="18.75">
      <c r="A46" s="40"/>
      <c r="B46" s="32"/>
      <c r="C46" s="32"/>
      <c r="D46" s="32"/>
      <c r="E46" s="6"/>
      <c r="F46" s="6"/>
      <c r="G46" s="6"/>
      <c r="H46" s="6"/>
      <c r="I46" s="4"/>
      <c r="J46" s="4"/>
      <c r="K46" s="6"/>
      <c r="L46" s="4"/>
      <c r="M46" s="4"/>
      <c r="N46" s="34"/>
      <c r="O46" s="4"/>
    </row>
    <row r="47" spans="1:15" ht="18.75">
      <c r="B47" s="13"/>
      <c r="C47" s="13"/>
      <c r="D47" s="13"/>
    </row>
    <row r="48" spans="1:15" ht="18.75">
      <c r="B48" s="13"/>
      <c r="C48" s="13"/>
      <c r="D48" s="13"/>
    </row>
    <row r="49" spans="1:15" ht="18.75">
      <c r="B49" s="13"/>
      <c r="C49" s="13"/>
      <c r="D49" s="13"/>
    </row>
    <row r="50" spans="1:15" ht="18.75">
      <c r="B50" s="13"/>
      <c r="C50" s="13"/>
      <c r="D50" s="13"/>
    </row>
    <row r="51" spans="1:15" s="3" customFormat="1" ht="18.75">
      <c r="A51" s="1"/>
      <c r="B51" s="13"/>
      <c r="C51" s="13"/>
      <c r="D51" s="13"/>
      <c r="I51" s="5"/>
      <c r="J51" s="5"/>
      <c r="L51" s="5"/>
      <c r="M51" s="5"/>
      <c r="N51" s="2"/>
      <c r="O51" s="5"/>
    </row>
    <row r="52" spans="1:15" s="3" customFormat="1" ht="18.75">
      <c r="A52" s="1"/>
      <c r="B52" s="13"/>
      <c r="C52" s="13"/>
      <c r="D52" s="13"/>
      <c r="I52" s="5"/>
      <c r="J52" s="5"/>
      <c r="L52" s="5"/>
      <c r="M52" s="5"/>
      <c r="N52" s="2"/>
      <c r="O52" s="5"/>
    </row>
    <row r="53" spans="1:15" s="3" customFormat="1" ht="18.75">
      <c r="A53" s="1"/>
      <c r="B53" s="13"/>
      <c r="C53" s="13"/>
      <c r="D53" s="13"/>
      <c r="I53" s="5"/>
      <c r="J53" s="5"/>
      <c r="L53" s="5"/>
      <c r="M53" s="5"/>
      <c r="N53" s="2"/>
      <c r="O53" s="5"/>
    </row>
    <row r="54" spans="1:15" s="3" customFormat="1" ht="18.75">
      <c r="A54" s="1"/>
      <c r="B54" s="13"/>
      <c r="C54" s="13"/>
      <c r="D54" s="13"/>
      <c r="I54" s="5"/>
      <c r="J54" s="5"/>
      <c r="L54" s="5"/>
      <c r="M54" s="5"/>
      <c r="N54" s="2"/>
      <c r="O54" s="5"/>
    </row>
    <row r="55" spans="1:15" s="3" customFormat="1" ht="18.75">
      <c r="A55" s="1"/>
      <c r="B55" s="13"/>
      <c r="C55" s="13"/>
      <c r="D55" s="13"/>
      <c r="I55" s="5"/>
      <c r="J55" s="5"/>
      <c r="L55" s="5"/>
      <c r="M55" s="5"/>
      <c r="N55" s="2"/>
      <c r="O55" s="5"/>
    </row>
    <row r="56" spans="1:15" s="3" customFormat="1" ht="18.75">
      <c r="A56" s="1"/>
      <c r="B56" s="13"/>
      <c r="C56" s="13"/>
      <c r="D56" s="13"/>
      <c r="I56" s="5"/>
      <c r="J56" s="5"/>
      <c r="L56" s="5"/>
      <c r="M56" s="5"/>
      <c r="N56" s="2"/>
      <c r="O56" s="5"/>
    </row>
    <row r="57" spans="1:15" s="3" customFormat="1" ht="18.75">
      <c r="A57" s="1"/>
      <c r="B57" s="13"/>
      <c r="C57" s="13"/>
      <c r="D57" s="13"/>
      <c r="I57" s="5"/>
      <c r="J57" s="5"/>
      <c r="L57" s="5"/>
      <c r="M57" s="5"/>
      <c r="N57" s="2"/>
      <c r="O57" s="5"/>
    </row>
    <row r="58" spans="1:15" s="3" customFormat="1" ht="18.75">
      <c r="A58" s="1"/>
      <c r="B58" s="13"/>
      <c r="C58" s="13"/>
      <c r="D58" s="13"/>
      <c r="I58" s="5"/>
      <c r="J58" s="5"/>
      <c r="L58" s="5"/>
      <c r="M58" s="5"/>
      <c r="N58" s="2"/>
      <c r="O58" s="5"/>
    </row>
    <row r="59" spans="1:15" s="3" customFormat="1" ht="18.75">
      <c r="A59" s="1"/>
      <c r="B59" s="13"/>
      <c r="C59" s="13"/>
      <c r="D59" s="13"/>
      <c r="I59" s="5"/>
      <c r="J59" s="5"/>
      <c r="L59" s="5"/>
      <c r="M59" s="5"/>
      <c r="N59" s="2"/>
      <c r="O59" s="5"/>
    </row>
  </sheetData>
  <mergeCells count="3">
    <mergeCell ref="A9:A21"/>
    <mergeCell ref="A22:A24"/>
    <mergeCell ref="A25:A45"/>
  </mergeCells>
  <dataValidations count="1">
    <dataValidation type="whole" allowBlank="1" showInputMessage="1" showErrorMessage="1" sqref="I4:I6" xr:uid="{00000000-0002-0000-0500-000000000000}">
      <formula1>1</formula1>
      <formula2>40</formula2>
    </dataValidation>
  </dataValidations>
  <pageMargins left="0.7" right="0.7" top="0.75" bottom="0.75" header="0.3" footer="0.3"/>
  <pageSetup orientation="portrait" r:id="rId1"/>
  <tableParts count="1">
    <tablePart r:id="rId2"/>
  </tablePart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2:O57"/>
  <sheetViews>
    <sheetView topLeftCell="A25" zoomScale="70" zoomScaleNormal="70" workbookViewId="0">
      <selection activeCell="N10" sqref="N10"/>
    </sheetView>
  </sheetViews>
  <sheetFormatPr defaultColWidth="9.140625" defaultRowHeight="15"/>
  <cols>
    <col min="1" max="1" width="24.42578125" style="1" customWidth="1"/>
    <col min="2" max="4" width="15" style="3" customWidth="1"/>
    <col min="5" max="6" width="11.42578125" style="3" customWidth="1"/>
    <col min="7" max="7" width="14.140625" style="3" customWidth="1"/>
    <col min="8" max="8" width="10" style="3" customWidth="1"/>
    <col min="9" max="9" width="40.42578125" style="5" customWidth="1"/>
    <col min="10" max="10" width="14.42578125" style="5" customWidth="1"/>
    <col min="11" max="11" width="8.42578125" style="3" customWidth="1"/>
    <col min="12" max="12" width="8.42578125" style="5" customWidth="1"/>
    <col min="13" max="13" width="14.42578125" style="5" customWidth="1"/>
    <col min="14" max="14" width="84.85546875" style="2" customWidth="1"/>
    <col min="15" max="15" width="33.85546875" style="5" customWidth="1"/>
    <col min="16" max="16384" width="9.140625" style="1"/>
  </cols>
  <sheetData>
    <row r="2" spans="1:15" ht="46.5">
      <c r="A2" s="14" t="s">
        <v>530</v>
      </c>
    </row>
    <row r="3" spans="1:15" ht="15.75" thickBot="1"/>
    <row r="4" spans="1:15" s="17" customFormat="1" ht="34.5" thickBot="1">
      <c r="A4" s="7" t="s">
        <v>361</v>
      </c>
      <c r="B4" s="8"/>
      <c r="C4" s="8"/>
      <c r="D4" s="8"/>
      <c r="E4" s="8"/>
      <c r="F4" s="8"/>
      <c r="G4" s="8"/>
      <c r="H4" s="8"/>
      <c r="I4" s="33">
        <v>1</v>
      </c>
      <c r="J4" s="15" t="s">
        <v>362</v>
      </c>
      <c r="K4" s="8"/>
      <c r="L4" s="9"/>
      <c r="M4" s="9"/>
      <c r="N4" s="16"/>
      <c r="O4" s="9"/>
    </row>
    <row r="5" spans="1:15" s="30" customFormat="1" ht="18.75">
      <c r="A5" s="25"/>
      <c r="B5" s="26"/>
      <c r="C5" s="26"/>
      <c r="D5" s="26"/>
      <c r="E5" s="26"/>
      <c r="F5" s="26"/>
      <c r="G5" s="26"/>
      <c r="H5" s="26"/>
      <c r="I5" s="27"/>
      <c r="J5" s="31" t="s">
        <v>363</v>
      </c>
      <c r="K5" s="26"/>
      <c r="L5" s="28"/>
      <c r="M5" s="28"/>
      <c r="N5" s="29"/>
      <c r="O5" s="28"/>
    </row>
    <row r="6" spans="1:15" s="17" customFormat="1" ht="17.100000000000001" customHeight="1">
      <c r="A6" s="7"/>
      <c r="B6" s="8"/>
      <c r="C6" s="8"/>
      <c r="D6" s="8"/>
      <c r="E6" s="8"/>
      <c r="F6" s="8"/>
      <c r="G6" s="8"/>
      <c r="H6" s="8"/>
      <c r="I6" s="24"/>
      <c r="J6" s="15"/>
      <c r="K6" s="8"/>
      <c r="L6" s="9"/>
      <c r="M6" s="9"/>
      <c r="N6" s="16"/>
      <c r="O6" s="9"/>
    </row>
    <row r="7" spans="1:15" s="18" customFormat="1" ht="27" customHeight="1">
      <c r="B7" s="18" t="s">
        <v>2</v>
      </c>
      <c r="C7" s="18" t="s">
        <v>3</v>
      </c>
      <c r="D7" s="18" t="s">
        <v>4</v>
      </c>
      <c r="E7" s="18" t="s">
        <v>5</v>
      </c>
      <c r="G7" s="18" t="s">
        <v>6</v>
      </c>
      <c r="H7" s="18" t="s">
        <v>7</v>
      </c>
      <c r="I7" s="18" t="s">
        <v>8</v>
      </c>
      <c r="J7" s="18" t="s">
        <v>9</v>
      </c>
      <c r="K7" s="18" t="s">
        <v>10</v>
      </c>
      <c r="L7" s="18" t="s">
        <v>11</v>
      </c>
      <c r="M7" s="18" t="s">
        <v>12</v>
      </c>
      <c r="N7" s="19" t="s">
        <v>13</v>
      </c>
      <c r="O7" s="18" t="s">
        <v>364</v>
      </c>
    </row>
    <row r="8" spans="1:15" s="23" customFormat="1" ht="57" thickBot="1">
      <c r="A8" s="20"/>
      <c r="B8" s="21" t="s">
        <v>14</v>
      </c>
      <c r="C8" s="21" t="s">
        <v>15</v>
      </c>
      <c r="D8" s="21" t="s">
        <v>16</v>
      </c>
      <c r="E8" s="21" t="s">
        <v>17</v>
      </c>
      <c r="F8" s="21" t="s">
        <v>18</v>
      </c>
      <c r="G8" s="21" t="s">
        <v>365</v>
      </c>
      <c r="H8" s="21" t="s">
        <v>21</v>
      </c>
      <c r="I8" s="22" t="s">
        <v>22</v>
      </c>
      <c r="J8" s="22" t="s">
        <v>366</v>
      </c>
      <c r="K8" s="21" t="s">
        <v>24</v>
      </c>
      <c r="L8" s="22" t="s">
        <v>25</v>
      </c>
      <c r="M8" s="22" t="s">
        <v>26</v>
      </c>
      <c r="N8" s="22" t="s">
        <v>367</v>
      </c>
      <c r="O8" s="22" t="s">
        <v>368</v>
      </c>
    </row>
    <row r="9" spans="1:15" ht="18.75" customHeight="1">
      <c r="A9" s="147" t="s">
        <v>369</v>
      </c>
      <c r="B9" s="12">
        <f>C9+30001</f>
        <v>30001</v>
      </c>
      <c r="C9" s="32">
        <f>((I4-1)*32)</f>
        <v>0</v>
      </c>
      <c r="D9" s="32" t="str">
        <f t="shared" ref="D9:D43" si="0">DEC2HEX(C9)</f>
        <v>0</v>
      </c>
      <c r="E9" s="6">
        <v>4</v>
      </c>
      <c r="F9" s="6"/>
      <c r="G9" s="6">
        <v>1</v>
      </c>
      <c r="H9" s="6">
        <f t="shared" ref="H9:H21" si="1">G9*2</f>
        <v>2</v>
      </c>
      <c r="I9" s="10" t="s">
        <v>370</v>
      </c>
      <c r="J9" s="4" t="s">
        <v>371</v>
      </c>
      <c r="K9" s="4"/>
      <c r="L9" s="4" t="s">
        <v>30</v>
      </c>
      <c r="M9" s="4" t="s">
        <v>86</v>
      </c>
      <c r="N9" s="34" t="s">
        <v>372</v>
      </c>
      <c r="O9" s="37"/>
    </row>
    <row r="10" spans="1:15" ht="18.75" customHeight="1">
      <c r="A10" s="148"/>
      <c r="B10" s="89">
        <f>C10+30001</f>
        <v>30002</v>
      </c>
      <c r="C10" s="13">
        <f>C9+G9</f>
        <v>1</v>
      </c>
      <c r="D10" s="13" t="str">
        <f t="shared" si="0"/>
        <v>1</v>
      </c>
      <c r="E10" s="3">
        <v>4</v>
      </c>
      <c r="G10" s="3">
        <v>2</v>
      </c>
      <c r="H10" s="3">
        <f t="shared" si="1"/>
        <v>4</v>
      </c>
      <c r="I10" s="11" t="s">
        <v>531</v>
      </c>
      <c r="J10" s="5" t="s">
        <v>532</v>
      </c>
      <c r="K10" s="5"/>
      <c r="L10" s="5" t="s">
        <v>332</v>
      </c>
      <c r="M10" s="5" t="s">
        <v>86</v>
      </c>
      <c r="N10" s="2" t="s">
        <v>533</v>
      </c>
      <c r="O10" s="38"/>
    </row>
    <row r="11" spans="1:15" ht="18.75">
      <c r="A11" s="148"/>
      <c r="B11" s="89">
        <f t="shared" ref="B11:B21" si="2">C11+30001</f>
        <v>30004</v>
      </c>
      <c r="C11" s="13">
        <f t="shared" ref="C11:C21" si="3">C10+G10</f>
        <v>3</v>
      </c>
      <c r="D11" s="13" t="str">
        <f t="shared" si="0"/>
        <v>3</v>
      </c>
      <c r="E11" s="3">
        <v>4</v>
      </c>
      <c r="G11" s="3">
        <v>1</v>
      </c>
      <c r="H11" s="3">
        <f t="shared" si="1"/>
        <v>2</v>
      </c>
      <c r="I11" s="11" t="s">
        <v>377</v>
      </c>
      <c r="K11" s="5"/>
      <c r="L11" s="5" t="s">
        <v>30</v>
      </c>
      <c r="M11" s="5" t="s">
        <v>86</v>
      </c>
      <c r="N11" s="35" t="s">
        <v>378</v>
      </c>
      <c r="O11" s="38"/>
    </row>
    <row r="12" spans="1:15" ht="18.75" customHeight="1">
      <c r="A12" s="148"/>
      <c r="B12" s="89">
        <f t="shared" si="2"/>
        <v>30005</v>
      </c>
      <c r="C12" s="13">
        <f t="shared" si="3"/>
        <v>4</v>
      </c>
      <c r="D12" s="13" t="str">
        <f t="shared" si="0"/>
        <v>4</v>
      </c>
      <c r="E12" s="3">
        <v>4</v>
      </c>
      <c r="G12" s="3">
        <v>2</v>
      </c>
      <c r="H12" s="3">
        <f t="shared" si="1"/>
        <v>4</v>
      </c>
      <c r="I12" s="11" t="s">
        <v>534</v>
      </c>
      <c r="J12" s="5" t="s">
        <v>535</v>
      </c>
      <c r="K12" s="5"/>
      <c r="L12" s="5" t="s">
        <v>332</v>
      </c>
      <c r="M12" s="5" t="s">
        <v>86</v>
      </c>
      <c r="N12" s="2" t="s">
        <v>536</v>
      </c>
      <c r="O12" s="38" t="s">
        <v>376</v>
      </c>
    </row>
    <row r="13" spans="1:15" ht="18.75">
      <c r="A13" s="148"/>
      <c r="B13" s="89">
        <f t="shared" si="2"/>
        <v>30007</v>
      </c>
      <c r="C13" s="13">
        <f t="shared" si="3"/>
        <v>6</v>
      </c>
      <c r="D13" s="13" t="str">
        <f t="shared" si="0"/>
        <v>6</v>
      </c>
      <c r="E13" s="3">
        <v>4</v>
      </c>
      <c r="G13" s="3">
        <v>1</v>
      </c>
      <c r="H13" s="3">
        <f t="shared" si="1"/>
        <v>2</v>
      </c>
      <c r="I13" s="11" t="s">
        <v>506</v>
      </c>
      <c r="K13" s="5"/>
      <c r="L13" s="5" t="s">
        <v>30</v>
      </c>
      <c r="M13" s="5" t="s">
        <v>86</v>
      </c>
      <c r="N13" s="35" t="s">
        <v>507</v>
      </c>
      <c r="O13" s="38" t="s">
        <v>376</v>
      </c>
    </row>
    <row r="14" spans="1:15" ht="18.75" customHeight="1">
      <c r="A14" s="148"/>
      <c r="B14" s="89">
        <f t="shared" si="2"/>
        <v>30008</v>
      </c>
      <c r="C14" s="13">
        <f t="shared" si="3"/>
        <v>7</v>
      </c>
      <c r="D14" s="13" t="str">
        <f t="shared" si="0"/>
        <v>7</v>
      </c>
      <c r="E14" s="3">
        <v>4</v>
      </c>
      <c r="G14" s="3">
        <v>2</v>
      </c>
      <c r="H14" s="3">
        <f t="shared" si="1"/>
        <v>4</v>
      </c>
      <c r="I14" s="11" t="s">
        <v>508</v>
      </c>
      <c r="K14" s="5"/>
      <c r="L14" s="5" t="s">
        <v>34</v>
      </c>
      <c r="M14" s="5" t="s">
        <v>86</v>
      </c>
      <c r="N14" s="35" t="s">
        <v>509</v>
      </c>
      <c r="O14" s="38" t="s">
        <v>376</v>
      </c>
    </row>
    <row r="15" spans="1:15" ht="18.75" customHeight="1">
      <c r="A15" s="148"/>
      <c r="B15" s="89">
        <f t="shared" si="2"/>
        <v>30010</v>
      </c>
      <c r="C15" s="13">
        <f t="shared" si="3"/>
        <v>9</v>
      </c>
      <c r="D15" s="13" t="str">
        <f t="shared" si="0"/>
        <v>9</v>
      </c>
      <c r="E15" s="3">
        <v>4</v>
      </c>
      <c r="G15" s="3">
        <v>2</v>
      </c>
      <c r="H15" s="3">
        <f t="shared" si="1"/>
        <v>4</v>
      </c>
      <c r="I15" s="11" t="s">
        <v>510</v>
      </c>
      <c r="K15" s="5"/>
      <c r="L15" s="5" t="s">
        <v>34</v>
      </c>
      <c r="M15" s="5" t="s">
        <v>86</v>
      </c>
      <c r="N15" s="35" t="s">
        <v>511</v>
      </c>
      <c r="O15" s="38" t="s">
        <v>376</v>
      </c>
    </row>
    <row r="16" spans="1:15" ht="18.75" customHeight="1">
      <c r="A16" s="148"/>
      <c r="B16" s="89">
        <f t="shared" si="2"/>
        <v>30012</v>
      </c>
      <c r="C16" s="13">
        <f t="shared" si="3"/>
        <v>11</v>
      </c>
      <c r="D16" s="13" t="str">
        <f t="shared" si="0"/>
        <v>B</v>
      </c>
      <c r="E16" s="3">
        <v>4</v>
      </c>
      <c r="G16" s="3">
        <v>2</v>
      </c>
      <c r="H16" s="3">
        <f t="shared" si="1"/>
        <v>4</v>
      </c>
      <c r="I16" s="11" t="s">
        <v>512</v>
      </c>
      <c r="K16" s="5"/>
      <c r="L16" s="5" t="s">
        <v>34</v>
      </c>
      <c r="M16" s="5" t="s">
        <v>86</v>
      </c>
      <c r="N16" s="35" t="s">
        <v>513</v>
      </c>
      <c r="O16" s="38" t="s">
        <v>376</v>
      </c>
    </row>
    <row r="17" spans="1:15" ht="18.75" customHeight="1">
      <c r="A17" s="148"/>
      <c r="B17" s="89">
        <f t="shared" si="2"/>
        <v>30014</v>
      </c>
      <c r="C17" s="13">
        <f t="shared" si="3"/>
        <v>13</v>
      </c>
      <c r="D17" s="13" t="str">
        <f t="shared" si="0"/>
        <v>D</v>
      </c>
      <c r="E17" s="3">
        <v>4</v>
      </c>
      <c r="G17" s="3">
        <v>2</v>
      </c>
      <c r="H17" s="3">
        <f t="shared" si="1"/>
        <v>4</v>
      </c>
      <c r="I17" s="11" t="s">
        <v>514</v>
      </c>
      <c r="K17" s="5"/>
      <c r="L17" s="5" t="s">
        <v>34</v>
      </c>
      <c r="M17" s="5" t="s">
        <v>86</v>
      </c>
      <c r="N17" s="35" t="s">
        <v>515</v>
      </c>
      <c r="O17" s="38" t="s">
        <v>376</v>
      </c>
    </row>
    <row r="18" spans="1:15" ht="18.75" customHeight="1">
      <c r="A18" s="148"/>
      <c r="B18" s="89">
        <f t="shared" si="2"/>
        <v>30016</v>
      </c>
      <c r="C18" s="13">
        <f t="shared" si="3"/>
        <v>15</v>
      </c>
      <c r="D18" s="13" t="str">
        <f t="shared" si="0"/>
        <v>F</v>
      </c>
      <c r="E18" s="3">
        <v>4</v>
      </c>
      <c r="G18" s="3">
        <v>2</v>
      </c>
      <c r="H18" s="3">
        <f t="shared" si="1"/>
        <v>4</v>
      </c>
      <c r="I18" s="11" t="s">
        <v>516</v>
      </c>
      <c r="K18" s="5"/>
      <c r="L18" s="5" t="s">
        <v>34</v>
      </c>
      <c r="M18" s="5" t="s">
        <v>86</v>
      </c>
      <c r="N18" s="35" t="s">
        <v>517</v>
      </c>
      <c r="O18" s="38" t="s">
        <v>376</v>
      </c>
    </row>
    <row r="19" spans="1:15" ht="18.75" customHeight="1">
      <c r="A19" s="148"/>
      <c r="B19" s="89">
        <f t="shared" si="2"/>
        <v>30018</v>
      </c>
      <c r="C19" s="13">
        <f t="shared" si="3"/>
        <v>17</v>
      </c>
      <c r="D19" s="13" t="str">
        <f t="shared" si="0"/>
        <v>11</v>
      </c>
      <c r="E19" s="3">
        <v>4</v>
      </c>
      <c r="G19" s="3">
        <v>2</v>
      </c>
      <c r="H19" s="3">
        <f t="shared" si="1"/>
        <v>4</v>
      </c>
      <c r="I19" s="11" t="s">
        <v>518</v>
      </c>
      <c r="K19" s="5"/>
      <c r="L19" s="5" t="s">
        <v>34</v>
      </c>
      <c r="M19" s="5" t="s">
        <v>86</v>
      </c>
      <c r="N19" s="35" t="s">
        <v>519</v>
      </c>
      <c r="O19" s="38" t="s">
        <v>376</v>
      </c>
    </row>
    <row r="20" spans="1:15" ht="18.75" customHeight="1">
      <c r="A20" s="148"/>
      <c r="B20" s="89">
        <f t="shared" si="2"/>
        <v>30020</v>
      </c>
      <c r="C20" s="13">
        <f t="shared" si="3"/>
        <v>19</v>
      </c>
      <c r="D20" s="13" t="str">
        <f t="shared" si="0"/>
        <v>13</v>
      </c>
      <c r="E20" s="3">
        <v>4</v>
      </c>
      <c r="G20" s="3">
        <v>2</v>
      </c>
      <c r="H20" s="3">
        <f t="shared" si="1"/>
        <v>4</v>
      </c>
      <c r="I20" s="11" t="s">
        <v>520</v>
      </c>
      <c r="K20" s="5"/>
      <c r="L20" s="5" t="s">
        <v>34</v>
      </c>
      <c r="M20" s="5" t="s">
        <v>86</v>
      </c>
      <c r="N20" s="35" t="s">
        <v>521</v>
      </c>
      <c r="O20" s="38" t="s">
        <v>376</v>
      </c>
    </row>
    <row r="21" spans="1:15" ht="18.75" customHeight="1" thickBot="1">
      <c r="A21" s="149"/>
      <c r="B21" s="97">
        <f t="shared" si="2"/>
        <v>30022</v>
      </c>
      <c r="C21" s="74">
        <f t="shared" si="3"/>
        <v>21</v>
      </c>
      <c r="D21" s="74" t="str">
        <f t="shared" si="0"/>
        <v>15</v>
      </c>
      <c r="E21" s="3">
        <v>4</v>
      </c>
      <c r="G21" s="3">
        <v>2</v>
      </c>
      <c r="H21" s="3">
        <f t="shared" si="1"/>
        <v>4</v>
      </c>
      <c r="I21" s="11" t="s">
        <v>522</v>
      </c>
      <c r="K21" s="5"/>
      <c r="L21" s="5" t="s">
        <v>34</v>
      </c>
      <c r="M21" s="5" t="s">
        <v>86</v>
      </c>
      <c r="N21" s="35" t="s">
        <v>523</v>
      </c>
      <c r="O21" s="38" t="s">
        <v>376</v>
      </c>
    </row>
    <row r="22" spans="1:15" ht="30">
      <c r="A22" s="147" t="s">
        <v>384</v>
      </c>
      <c r="B22" s="98">
        <f t="shared" ref="B22:B43" si="4">C22+40001</f>
        <v>40029</v>
      </c>
      <c r="C22" s="99">
        <f>(28+QUOTIENT((I4-1),2))</f>
        <v>28</v>
      </c>
      <c r="D22" s="99" t="str">
        <f t="shared" si="0"/>
        <v>1C</v>
      </c>
      <c r="E22" s="100">
        <v>3</v>
      </c>
      <c r="F22" s="100"/>
      <c r="G22" s="100">
        <v>1</v>
      </c>
      <c r="H22" s="100">
        <v>2</v>
      </c>
      <c r="I22" s="101" t="s">
        <v>385</v>
      </c>
      <c r="J22" s="102" t="s">
        <v>133</v>
      </c>
      <c r="K22" s="103"/>
      <c r="L22" s="104" t="s">
        <v>130</v>
      </c>
      <c r="M22" s="104" t="s">
        <v>86</v>
      </c>
      <c r="N22" s="105" t="s">
        <v>386</v>
      </c>
      <c r="O22" s="106"/>
    </row>
    <row r="23" spans="1:15" ht="30">
      <c r="A23" s="148"/>
      <c r="B23" s="107">
        <f t="shared" si="4"/>
        <v>40069</v>
      </c>
      <c r="C23" s="108">
        <f>(68+QUOTIENT((I4-1),2))</f>
        <v>68</v>
      </c>
      <c r="D23" s="99" t="str">
        <f t="shared" si="0"/>
        <v>44</v>
      </c>
      <c r="E23" s="109">
        <v>3</v>
      </c>
      <c r="F23" s="109"/>
      <c r="G23" s="109">
        <v>1</v>
      </c>
      <c r="H23" s="109">
        <f t="shared" ref="H23:H43" si="5">G23*2</f>
        <v>2</v>
      </c>
      <c r="I23" s="110" t="s">
        <v>387</v>
      </c>
      <c r="J23" s="111" t="s">
        <v>158</v>
      </c>
      <c r="K23" s="112"/>
      <c r="L23" s="113" t="s">
        <v>130</v>
      </c>
      <c r="M23" s="113" t="s">
        <v>86</v>
      </c>
      <c r="N23" s="36" t="s">
        <v>386</v>
      </c>
      <c r="O23" s="114"/>
    </row>
    <row r="24" spans="1:15" ht="30.75" thickBot="1">
      <c r="A24" s="148"/>
      <c r="B24" s="98">
        <f t="shared" si="4"/>
        <v>40189</v>
      </c>
      <c r="C24" s="99">
        <f>(188+QUOTIENT((I4-1),2))</f>
        <v>188</v>
      </c>
      <c r="D24" s="99" t="str">
        <f t="shared" si="0"/>
        <v>BC</v>
      </c>
      <c r="E24" s="109">
        <v>3</v>
      </c>
      <c r="F24" s="109"/>
      <c r="G24" s="109">
        <v>1</v>
      </c>
      <c r="H24" s="109">
        <f t="shared" si="5"/>
        <v>2</v>
      </c>
      <c r="I24" s="110" t="s">
        <v>388</v>
      </c>
      <c r="J24" s="113" t="s">
        <v>82</v>
      </c>
      <c r="K24" s="109"/>
      <c r="L24" s="113" t="s">
        <v>130</v>
      </c>
      <c r="M24" s="113" t="s">
        <v>86</v>
      </c>
      <c r="N24" s="36" t="s">
        <v>386</v>
      </c>
      <c r="O24" s="38" t="s">
        <v>376</v>
      </c>
    </row>
    <row r="25" spans="1:15" ht="52.5" customHeight="1">
      <c r="A25" s="147" t="s">
        <v>389</v>
      </c>
      <c r="B25" s="12">
        <f t="shared" si="4"/>
        <v>40401</v>
      </c>
      <c r="C25" s="32">
        <f>(400+(I4-1)*40)</f>
        <v>400</v>
      </c>
      <c r="D25" s="32" t="str">
        <f t="shared" si="0"/>
        <v>190</v>
      </c>
      <c r="E25" s="6">
        <v>3</v>
      </c>
      <c r="F25" s="6">
        <v>16</v>
      </c>
      <c r="G25" s="6">
        <v>1</v>
      </c>
      <c r="H25" s="6">
        <f t="shared" si="5"/>
        <v>2</v>
      </c>
      <c r="I25" s="10" t="s">
        <v>390</v>
      </c>
      <c r="J25" s="4" t="s">
        <v>391</v>
      </c>
      <c r="K25" s="6">
        <v>120</v>
      </c>
      <c r="L25" s="4" t="s">
        <v>30</v>
      </c>
      <c r="M25" s="4" t="s">
        <v>31</v>
      </c>
      <c r="N25" s="105" t="s">
        <v>392</v>
      </c>
      <c r="O25" s="37" t="s">
        <v>376</v>
      </c>
    </row>
    <row r="26" spans="1:15" ht="37.5" customHeight="1">
      <c r="A26" s="148"/>
      <c r="B26" s="89">
        <f t="shared" si="4"/>
        <v>40402</v>
      </c>
      <c r="C26" s="13">
        <f>C25+G25</f>
        <v>401</v>
      </c>
      <c r="D26" s="13" t="str">
        <f t="shared" si="0"/>
        <v>191</v>
      </c>
      <c r="E26" s="3">
        <v>3</v>
      </c>
      <c r="F26" s="3">
        <v>16</v>
      </c>
      <c r="G26" s="3">
        <v>1</v>
      </c>
      <c r="H26" s="3">
        <f t="shared" si="5"/>
        <v>2</v>
      </c>
      <c r="I26" s="11" t="s">
        <v>393</v>
      </c>
      <c r="J26" s="5" t="s">
        <v>394</v>
      </c>
      <c r="K26" s="3">
        <v>600</v>
      </c>
      <c r="L26" s="5" t="s">
        <v>30</v>
      </c>
      <c r="M26" s="5" t="s">
        <v>31</v>
      </c>
      <c r="N26" s="36" t="s">
        <v>395</v>
      </c>
      <c r="O26" s="38" t="s">
        <v>376</v>
      </c>
    </row>
    <row r="27" spans="1:15" ht="37.5" customHeight="1">
      <c r="A27" s="148"/>
      <c r="B27" s="89">
        <f t="shared" si="4"/>
        <v>40403</v>
      </c>
      <c r="C27" s="13">
        <f t="shared" ref="C27:C43" si="6">C26+G26</f>
        <v>402</v>
      </c>
      <c r="D27" s="118" t="str">
        <f>DEC2HEX(C27)</f>
        <v>192</v>
      </c>
      <c r="E27" s="118">
        <v>3</v>
      </c>
      <c r="F27" s="118">
        <v>16</v>
      </c>
      <c r="G27" s="3">
        <v>2</v>
      </c>
      <c r="H27" s="3">
        <f>G27*2</f>
        <v>4</v>
      </c>
      <c r="I27" s="11" t="s">
        <v>263</v>
      </c>
      <c r="K27" s="3">
        <v>0</v>
      </c>
      <c r="L27" s="5" t="s">
        <v>34</v>
      </c>
      <c r="M27" s="5" t="s">
        <v>31</v>
      </c>
      <c r="N27" s="36" t="s">
        <v>396</v>
      </c>
      <c r="O27" s="38" t="s">
        <v>376</v>
      </c>
    </row>
    <row r="28" spans="1:15" ht="37.5" customHeight="1">
      <c r="A28" s="148"/>
      <c r="B28" s="89">
        <f t="shared" si="4"/>
        <v>40405</v>
      </c>
      <c r="C28" s="13">
        <f t="shared" si="6"/>
        <v>404</v>
      </c>
      <c r="D28" s="13" t="str">
        <f t="shared" si="0"/>
        <v>194</v>
      </c>
      <c r="E28" s="3">
        <v>3</v>
      </c>
      <c r="F28" s="3">
        <v>16</v>
      </c>
      <c r="G28" s="3">
        <v>2</v>
      </c>
      <c r="H28" s="3">
        <f t="shared" si="5"/>
        <v>4</v>
      </c>
      <c r="I28" s="11" t="s">
        <v>330</v>
      </c>
      <c r="J28" s="84" t="s">
        <v>397</v>
      </c>
      <c r="K28" s="3">
        <v>433.92</v>
      </c>
      <c r="L28" s="5" t="s">
        <v>332</v>
      </c>
      <c r="M28" s="5" t="s">
        <v>31</v>
      </c>
      <c r="N28" s="36" t="s">
        <v>398</v>
      </c>
      <c r="O28" s="38" t="s">
        <v>376</v>
      </c>
    </row>
    <row r="29" spans="1:15" ht="60" customHeight="1">
      <c r="A29" s="148"/>
      <c r="B29" s="89">
        <f t="shared" si="4"/>
        <v>40407</v>
      </c>
      <c r="C29" s="13">
        <f t="shared" si="6"/>
        <v>406</v>
      </c>
      <c r="D29" s="13" t="str">
        <f t="shared" si="0"/>
        <v>196</v>
      </c>
      <c r="E29" s="118">
        <v>3</v>
      </c>
      <c r="F29" s="3">
        <v>16</v>
      </c>
      <c r="G29" s="3">
        <v>1</v>
      </c>
      <c r="H29" s="3">
        <f t="shared" si="5"/>
        <v>2</v>
      </c>
      <c r="I29" s="11" t="s">
        <v>334</v>
      </c>
      <c r="J29" s="5" t="s">
        <v>335</v>
      </c>
      <c r="K29" s="3">
        <v>15</v>
      </c>
      <c r="L29" s="5" t="s">
        <v>210</v>
      </c>
      <c r="M29" s="5" t="s">
        <v>31</v>
      </c>
      <c r="N29" s="36" t="s">
        <v>399</v>
      </c>
      <c r="O29" s="38" t="s">
        <v>376</v>
      </c>
    </row>
    <row r="30" spans="1:15" ht="45" customHeight="1">
      <c r="A30" s="148"/>
      <c r="B30" s="89">
        <f t="shared" si="4"/>
        <v>40408</v>
      </c>
      <c r="C30" s="13">
        <f t="shared" si="6"/>
        <v>407</v>
      </c>
      <c r="D30" s="13" t="str">
        <f t="shared" si="0"/>
        <v>197</v>
      </c>
      <c r="E30" s="3">
        <v>3</v>
      </c>
      <c r="F30" s="3">
        <v>16</v>
      </c>
      <c r="G30" s="3">
        <v>1</v>
      </c>
      <c r="H30" s="3">
        <f t="shared" si="5"/>
        <v>2</v>
      </c>
      <c r="I30" s="11" t="s">
        <v>337</v>
      </c>
      <c r="J30" s="5" t="s">
        <v>79</v>
      </c>
      <c r="K30" s="3">
        <v>0</v>
      </c>
      <c r="L30" s="5" t="s">
        <v>30</v>
      </c>
      <c r="M30" s="5" t="s">
        <v>31</v>
      </c>
      <c r="N30" s="36" t="s">
        <v>400</v>
      </c>
      <c r="O30" s="38" t="s">
        <v>376</v>
      </c>
    </row>
    <row r="31" spans="1:15" ht="30" customHeight="1">
      <c r="A31" s="148"/>
      <c r="B31" s="89">
        <f t="shared" si="4"/>
        <v>40409</v>
      </c>
      <c r="C31" s="13">
        <f t="shared" si="6"/>
        <v>408</v>
      </c>
      <c r="D31" s="118" t="str">
        <f>DEC2HEX(C31)</f>
        <v>198</v>
      </c>
      <c r="E31" s="118">
        <v>3</v>
      </c>
      <c r="F31" s="3">
        <v>16</v>
      </c>
      <c r="G31" s="3">
        <v>2</v>
      </c>
      <c r="H31" s="3">
        <f>G31*2</f>
        <v>4</v>
      </c>
      <c r="I31" s="11" t="s">
        <v>401</v>
      </c>
      <c r="K31" s="3">
        <v>1</v>
      </c>
      <c r="L31" s="5" t="s">
        <v>332</v>
      </c>
      <c r="M31" s="5" t="s">
        <v>31</v>
      </c>
      <c r="N31" s="36" t="s">
        <v>402</v>
      </c>
      <c r="O31" s="38" t="s">
        <v>376</v>
      </c>
    </row>
    <row r="32" spans="1:15" ht="30" customHeight="1">
      <c r="A32" s="148"/>
      <c r="B32" s="89">
        <f t="shared" si="4"/>
        <v>40411</v>
      </c>
      <c r="C32" s="13">
        <f t="shared" si="6"/>
        <v>410</v>
      </c>
      <c r="D32" s="118" t="str">
        <f>DEC2HEX(C32)</f>
        <v>19A</v>
      </c>
      <c r="E32" s="3">
        <v>3</v>
      </c>
      <c r="F32" s="3">
        <v>16</v>
      </c>
      <c r="G32" s="3">
        <v>2</v>
      </c>
      <c r="H32" s="3">
        <f>G32*2</f>
        <v>4</v>
      </c>
      <c r="I32" s="11" t="s">
        <v>403</v>
      </c>
      <c r="K32" s="3">
        <v>0</v>
      </c>
      <c r="L32" s="5" t="s">
        <v>332</v>
      </c>
      <c r="M32" s="5" t="s">
        <v>31</v>
      </c>
      <c r="N32" s="36" t="s">
        <v>402</v>
      </c>
      <c r="O32" s="38" t="s">
        <v>376</v>
      </c>
    </row>
    <row r="33" spans="1:15" ht="30" customHeight="1">
      <c r="A33" s="148"/>
      <c r="B33" s="89">
        <f t="shared" si="4"/>
        <v>40413</v>
      </c>
      <c r="C33" s="13">
        <f t="shared" si="6"/>
        <v>412</v>
      </c>
      <c r="D33" s="13" t="str">
        <f t="shared" si="0"/>
        <v>19C</v>
      </c>
      <c r="E33" s="118">
        <v>3</v>
      </c>
      <c r="F33" s="3">
        <v>16</v>
      </c>
      <c r="G33" s="3">
        <v>2</v>
      </c>
      <c r="H33" s="3">
        <f t="shared" si="5"/>
        <v>4</v>
      </c>
      <c r="I33" s="11" t="s">
        <v>404</v>
      </c>
      <c r="K33" s="3">
        <v>1</v>
      </c>
      <c r="L33" s="5" t="s">
        <v>332</v>
      </c>
      <c r="M33" s="5" t="s">
        <v>31</v>
      </c>
      <c r="N33" s="36" t="s">
        <v>405</v>
      </c>
      <c r="O33" s="38" t="s">
        <v>376</v>
      </c>
    </row>
    <row r="34" spans="1:15" ht="30" customHeight="1">
      <c r="A34" s="148"/>
      <c r="B34" s="89">
        <f t="shared" si="4"/>
        <v>40415</v>
      </c>
      <c r="C34" s="13">
        <f t="shared" si="6"/>
        <v>414</v>
      </c>
      <c r="D34" s="13" t="str">
        <f t="shared" si="0"/>
        <v>19E</v>
      </c>
      <c r="E34" s="3">
        <v>3</v>
      </c>
      <c r="F34" s="3">
        <v>16</v>
      </c>
      <c r="G34" s="3">
        <v>2</v>
      </c>
      <c r="H34" s="3">
        <f t="shared" si="5"/>
        <v>4</v>
      </c>
      <c r="I34" s="11" t="s">
        <v>406</v>
      </c>
      <c r="K34" s="3">
        <v>0</v>
      </c>
      <c r="L34" s="5" t="s">
        <v>332</v>
      </c>
      <c r="M34" s="5" t="s">
        <v>31</v>
      </c>
      <c r="N34" s="36" t="s">
        <v>405</v>
      </c>
      <c r="O34" s="38" t="s">
        <v>376</v>
      </c>
    </row>
    <row r="35" spans="1:15" ht="45" customHeight="1">
      <c r="A35" s="148"/>
      <c r="B35" s="89">
        <f t="shared" si="4"/>
        <v>40417</v>
      </c>
      <c r="C35" s="13">
        <f t="shared" si="6"/>
        <v>416</v>
      </c>
      <c r="D35" s="13" t="str">
        <f t="shared" si="0"/>
        <v>1A0</v>
      </c>
      <c r="E35" s="118">
        <v>3</v>
      </c>
      <c r="F35" s="3">
        <v>16</v>
      </c>
      <c r="G35" s="3">
        <v>2</v>
      </c>
      <c r="H35" s="3">
        <f t="shared" si="5"/>
        <v>4</v>
      </c>
      <c r="I35" s="11" t="s">
        <v>407</v>
      </c>
      <c r="K35" s="3">
        <v>0</v>
      </c>
      <c r="L35" s="5" t="s">
        <v>332</v>
      </c>
      <c r="M35" s="5" t="s">
        <v>31</v>
      </c>
      <c r="N35" s="36" t="s">
        <v>408</v>
      </c>
      <c r="O35" s="38" t="s">
        <v>376</v>
      </c>
    </row>
    <row r="36" spans="1:15" ht="18.75" customHeight="1">
      <c r="A36" s="148"/>
      <c r="B36" s="89">
        <f t="shared" si="4"/>
        <v>40419</v>
      </c>
      <c r="C36" s="13">
        <f t="shared" si="6"/>
        <v>418</v>
      </c>
      <c r="D36" s="13" t="str">
        <f t="shared" si="0"/>
        <v>1A2</v>
      </c>
      <c r="E36" s="3">
        <v>3</v>
      </c>
      <c r="F36" s="3">
        <v>16</v>
      </c>
      <c r="G36" s="3">
        <v>2</v>
      </c>
      <c r="H36" s="3">
        <f t="shared" si="5"/>
        <v>4</v>
      </c>
      <c r="I36" s="11" t="s">
        <v>409</v>
      </c>
      <c r="K36" s="3">
        <v>0</v>
      </c>
      <c r="L36" s="5" t="s">
        <v>332</v>
      </c>
      <c r="M36" s="5" t="s">
        <v>31</v>
      </c>
      <c r="N36" s="2" t="s">
        <v>524</v>
      </c>
      <c r="O36" s="38" t="s">
        <v>376</v>
      </c>
    </row>
    <row r="37" spans="1:15" ht="18.75" customHeight="1">
      <c r="A37" s="148"/>
      <c r="B37" s="89">
        <f t="shared" si="4"/>
        <v>40421</v>
      </c>
      <c r="C37" s="13">
        <f t="shared" si="6"/>
        <v>420</v>
      </c>
      <c r="D37" s="13" t="str">
        <f t="shared" si="0"/>
        <v>1A4</v>
      </c>
      <c r="E37" s="118">
        <v>3</v>
      </c>
      <c r="F37" s="3">
        <v>16</v>
      </c>
      <c r="G37" s="3">
        <v>2</v>
      </c>
      <c r="H37" s="3">
        <f t="shared" si="5"/>
        <v>4</v>
      </c>
      <c r="I37" s="11" t="s">
        <v>411</v>
      </c>
      <c r="K37" s="3">
        <v>0</v>
      </c>
      <c r="L37" s="5" t="s">
        <v>332</v>
      </c>
      <c r="M37" s="5" t="s">
        <v>31</v>
      </c>
      <c r="N37" s="2" t="s">
        <v>525</v>
      </c>
      <c r="O37" s="38" t="s">
        <v>376</v>
      </c>
    </row>
    <row r="38" spans="1:15" ht="18.75" customHeight="1">
      <c r="A38" s="148"/>
      <c r="B38" s="89">
        <f t="shared" si="4"/>
        <v>40423</v>
      </c>
      <c r="C38" s="13">
        <f t="shared" si="6"/>
        <v>422</v>
      </c>
      <c r="D38" s="13" t="str">
        <f t="shared" si="0"/>
        <v>1A6</v>
      </c>
      <c r="E38" s="3">
        <v>3</v>
      </c>
      <c r="F38" s="3">
        <v>16</v>
      </c>
      <c r="G38" s="3">
        <v>2</v>
      </c>
      <c r="H38" s="3">
        <f t="shared" si="5"/>
        <v>4</v>
      </c>
      <c r="I38" s="11" t="s">
        <v>413</v>
      </c>
      <c r="K38" s="3">
        <v>0</v>
      </c>
      <c r="L38" s="5" t="s">
        <v>332</v>
      </c>
      <c r="M38" s="5" t="s">
        <v>31</v>
      </c>
      <c r="N38" s="2" t="s">
        <v>526</v>
      </c>
      <c r="O38" s="38" t="s">
        <v>376</v>
      </c>
    </row>
    <row r="39" spans="1:15" ht="18.75" customHeight="1" thickBot="1">
      <c r="A39" s="148"/>
      <c r="B39" s="89">
        <f t="shared" si="4"/>
        <v>40425</v>
      </c>
      <c r="C39" s="13">
        <f t="shared" si="6"/>
        <v>424</v>
      </c>
      <c r="D39" s="13" t="str">
        <f t="shared" si="0"/>
        <v>1A8</v>
      </c>
      <c r="E39" s="3">
        <v>3</v>
      </c>
      <c r="F39" s="3">
        <v>16</v>
      </c>
      <c r="G39" s="3">
        <v>2</v>
      </c>
      <c r="H39" s="3">
        <f t="shared" si="5"/>
        <v>4</v>
      </c>
      <c r="I39" s="11" t="s">
        <v>415</v>
      </c>
      <c r="K39" s="3">
        <v>0</v>
      </c>
      <c r="L39" s="5" t="s">
        <v>332</v>
      </c>
      <c r="M39" s="5" t="s">
        <v>31</v>
      </c>
      <c r="N39" s="2" t="s">
        <v>527</v>
      </c>
      <c r="O39" s="38" t="s">
        <v>376</v>
      </c>
    </row>
    <row r="40" spans="1:15" ht="18.75" hidden="1" customHeight="1">
      <c r="A40" s="148"/>
      <c r="B40" s="89">
        <f t="shared" si="4"/>
        <v>40427</v>
      </c>
      <c r="C40" s="13">
        <f t="shared" si="6"/>
        <v>426</v>
      </c>
      <c r="D40" s="13" t="str">
        <f t="shared" si="0"/>
        <v>1AA</v>
      </c>
      <c r="E40" s="3">
        <v>16</v>
      </c>
      <c r="G40" s="3">
        <v>11</v>
      </c>
      <c r="H40" s="3">
        <f t="shared" si="5"/>
        <v>22</v>
      </c>
      <c r="I40" s="11" t="s">
        <v>345</v>
      </c>
      <c r="M40" s="5" t="s">
        <v>31</v>
      </c>
      <c r="N40" s="2" t="s">
        <v>460</v>
      </c>
      <c r="O40" s="38" t="s">
        <v>376</v>
      </c>
    </row>
    <row r="41" spans="1:15" ht="52.5" hidden="1" customHeight="1">
      <c r="A41" s="148"/>
      <c r="B41" s="89">
        <f t="shared" si="4"/>
        <v>40438</v>
      </c>
      <c r="C41" s="13">
        <f>C40+G40</f>
        <v>437</v>
      </c>
      <c r="D41" s="13" t="str">
        <f t="shared" si="0"/>
        <v>1B5</v>
      </c>
      <c r="E41" s="3">
        <v>16</v>
      </c>
      <c r="G41" s="3">
        <v>1</v>
      </c>
      <c r="H41" s="3">
        <f t="shared" si="5"/>
        <v>2</v>
      </c>
      <c r="I41" s="11" t="s">
        <v>420</v>
      </c>
      <c r="K41" s="85" t="s">
        <v>421</v>
      </c>
      <c r="L41" s="5" t="s">
        <v>422</v>
      </c>
      <c r="M41" s="5" t="s">
        <v>31</v>
      </c>
      <c r="N41" s="36" t="s">
        <v>423</v>
      </c>
      <c r="O41" s="38" t="s">
        <v>376</v>
      </c>
    </row>
    <row r="42" spans="1:15" ht="18.75" hidden="1" customHeight="1">
      <c r="A42" s="148"/>
      <c r="B42" s="89">
        <f t="shared" si="4"/>
        <v>40439</v>
      </c>
      <c r="C42" s="13">
        <f t="shared" si="6"/>
        <v>438</v>
      </c>
      <c r="D42" s="13" t="str">
        <f t="shared" si="0"/>
        <v>1B6</v>
      </c>
      <c r="E42" s="3">
        <v>16</v>
      </c>
      <c r="G42" s="3">
        <v>1</v>
      </c>
      <c r="H42" s="3">
        <f t="shared" si="5"/>
        <v>2</v>
      </c>
      <c r="I42" s="11" t="s">
        <v>424</v>
      </c>
      <c r="K42" s="85" t="s">
        <v>425</v>
      </c>
      <c r="L42" s="5" t="s">
        <v>422</v>
      </c>
      <c r="M42" s="5" t="s">
        <v>31</v>
      </c>
      <c r="N42" s="2" t="s">
        <v>426</v>
      </c>
      <c r="O42" s="38" t="s">
        <v>376</v>
      </c>
    </row>
    <row r="43" spans="1:15" ht="18.75" hidden="1" customHeight="1" thickBot="1">
      <c r="A43" s="149"/>
      <c r="B43" s="89">
        <f t="shared" si="4"/>
        <v>40440</v>
      </c>
      <c r="C43" s="13">
        <f t="shared" si="6"/>
        <v>439</v>
      </c>
      <c r="D43" s="74" t="str">
        <f t="shared" si="0"/>
        <v>1B7</v>
      </c>
      <c r="E43" s="90">
        <v>16</v>
      </c>
      <c r="F43" s="90"/>
      <c r="G43" s="90">
        <v>1</v>
      </c>
      <c r="H43" s="90">
        <f t="shared" si="5"/>
        <v>2</v>
      </c>
      <c r="I43" s="115" t="s">
        <v>427</v>
      </c>
      <c r="J43" s="92"/>
      <c r="K43" s="120" t="s">
        <v>428</v>
      </c>
      <c r="L43" s="92" t="s">
        <v>422</v>
      </c>
      <c r="M43" s="92" t="s">
        <v>31</v>
      </c>
      <c r="N43" s="2" t="s">
        <v>426</v>
      </c>
      <c r="O43" s="38" t="s">
        <v>376</v>
      </c>
    </row>
    <row r="44" spans="1:15" ht="18.75">
      <c r="A44" s="40"/>
      <c r="B44" s="32"/>
      <c r="C44" s="32"/>
      <c r="D44" s="32"/>
      <c r="E44" s="6"/>
      <c r="F44" s="6"/>
      <c r="G44" s="6"/>
      <c r="H44" s="6"/>
      <c r="I44" s="4"/>
      <c r="J44" s="4"/>
      <c r="K44" s="6"/>
      <c r="L44" s="4"/>
      <c r="M44" s="4"/>
      <c r="N44" s="34"/>
      <c r="O44" s="4"/>
    </row>
    <row r="45" spans="1:15" ht="18.75">
      <c r="B45" s="13"/>
      <c r="C45" s="13"/>
      <c r="D45" s="13"/>
    </row>
    <row r="46" spans="1:15" ht="18.75">
      <c r="B46" s="13"/>
      <c r="C46" s="13"/>
      <c r="D46" s="13"/>
    </row>
    <row r="47" spans="1:15" ht="18.75">
      <c r="B47" s="13"/>
      <c r="C47" s="13"/>
      <c r="D47" s="13"/>
    </row>
    <row r="48" spans="1:15" ht="18.75">
      <c r="B48" s="13"/>
      <c r="C48" s="13"/>
      <c r="D48" s="13"/>
    </row>
    <row r="49" spans="2:4" ht="18.75">
      <c r="B49" s="13"/>
      <c r="C49" s="13"/>
      <c r="D49" s="13"/>
    </row>
    <row r="50" spans="2:4" ht="18.75">
      <c r="B50" s="13"/>
      <c r="C50" s="13"/>
      <c r="D50" s="13"/>
    </row>
    <row r="51" spans="2:4" ht="18.75">
      <c r="B51" s="13"/>
      <c r="C51" s="13"/>
      <c r="D51" s="13"/>
    </row>
    <row r="52" spans="2:4" ht="18.75">
      <c r="B52" s="13"/>
      <c r="C52" s="13"/>
      <c r="D52" s="13"/>
    </row>
    <row r="53" spans="2:4" ht="18.75">
      <c r="B53" s="13"/>
      <c r="C53" s="13"/>
      <c r="D53" s="13"/>
    </row>
    <row r="54" spans="2:4" ht="18.75">
      <c r="B54" s="13"/>
      <c r="C54" s="13"/>
      <c r="D54" s="13"/>
    </row>
    <row r="55" spans="2:4" ht="18.75">
      <c r="B55" s="13"/>
      <c r="C55" s="13"/>
      <c r="D55" s="13"/>
    </row>
    <row r="56" spans="2:4" ht="18.75">
      <c r="B56" s="13"/>
      <c r="C56" s="13"/>
      <c r="D56" s="13"/>
    </row>
    <row r="57" spans="2:4" ht="18.75">
      <c r="B57" s="13"/>
      <c r="C57" s="13"/>
      <c r="D57" s="13"/>
    </row>
  </sheetData>
  <sheetProtection algorithmName="SHA-512" hashValue="1INJYrUIn2mwmoSGT5/4E7JlfNo+yRo9W6ig0BcXwLLlyH5ZyalCDDCqXC95GktcFCJ15eW/6c58/E+8/9xP7w==" saltValue="TxEl1uz4qNtoNbXp8sm+Nw==" spinCount="100000" sheet="1" objects="1" scenarios="1"/>
  <mergeCells count="3">
    <mergeCell ref="A9:A21"/>
    <mergeCell ref="A22:A24"/>
    <mergeCell ref="A25:A43"/>
  </mergeCells>
  <dataValidations count="1">
    <dataValidation type="whole" allowBlank="1" showInputMessage="1" showErrorMessage="1" sqref="I4:I6" xr:uid="{00000000-0002-0000-0600-000000000000}">
      <formula1>1</formula1>
      <formula2>40</formula2>
    </dataValidation>
  </dataValidations>
  <pageMargins left="0.7" right="0.7" top="0.75" bottom="0.75" header="0.3" footer="0.3"/>
  <pageSetup orientation="portrait" r:id="rId1"/>
  <tableParts count="1">
    <tablePart r:id="rId2"/>
  </tablePart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2:O61"/>
  <sheetViews>
    <sheetView topLeftCell="A19" zoomScale="70" zoomScaleNormal="70" workbookViewId="0">
      <selection activeCell="I25" sqref="I25"/>
    </sheetView>
  </sheetViews>
  <sheetFormatPr defaultColWidth="9.140625" defaultRowHeight="15"/>
  <cols>
    <col min="1" max="1" width="24.42578125" style="1" customWidth="1"/>
    <col min="2" max="4" width="15" style="3" customWidth="1"/>
    <col min="5" max="6" width="11.42578125" style="3" customWidth="1"/>
    <col min="7" max="7" width="14.140625" style="3" customWidth="1"/>
    <col min="8" max="8" width="10" style="3" customWidth="1"/>
    <col min="9" max="9" width="40.42578125" style="5" customWidth="1"/>
    <col min="10" max="10" width="14.42578125" style="5" customWidth="1"/>
    <col min="11" max="11" width="8.42578125" style="3" customWidth="1"/>
    <col min="12" max="12" width="8.42578125" style="5" customWidth="1"/>
    <col min="13" max="13" width="14.42578125" style="5" customWidth="1"/>
    <col min="14" max="14" width="84.85546875" style="2" customWidth="1"/>
    <col min="15" max="15" width="33.85546875" style="5" customWidth="1"/>
    <col min="16" max="16384" width="9.140625" style="1"/>
  </cols>
  <sheetData>
    <row r="2" spans="1:15" ht="46.5">
      <c r="A2" s="14" t="s">
        <v>537</v>
      </c>
    </row>
    <row r="3" spans="1:15" ht="15.75" thickBot="1"/>
    <row r="4" spans="1:15" s="17" customFormat="1" ht="34.5" thickBot="1">
      <c r="A4" s="7" t="s">
        <v>361</v>
      </c>
      <c r="B4" s="8"/>
      <c r="C4" s="8"/>
      <c r="D4" s="8"/>
      <c r="E4" s="8"/>
      <c r="F4" s="8"/>
      <c r="G4" s="8"/>
      <c r="H4" s="8"/>
      <c r="I4" s="33">
        <v>1</v>
      </c>
      <c r="J4" s="15" t="s">
        <v>362</v>
      </c>
      <c r="K4" s="8"/>
      <c r="L4" s="9"/>
      <c r="M4" s="9"/>
      <c r="N4" s="16"/>
      <c r="O4" s="9"/>
    </row>
    <row r="5" spans="1:15" s="30" customFormat="1" ht="18.75">
      <c r="A5" s="25"/>
      <c r="B5" s="26"/>
      <c r="C5" s="26"/>
      <c r="D5" s="26"/>
      <c r="E5" s="26"/>
      <c r="F5" s="26"/>
      <c r="G5" s="26"/>
      <c r="H5" s="26"/>
      <c r="I5" s="27"/>
      <c r="J5" s="31" t="s">
        <v>363</v>
      </c>
      <c r="K5" s="26"/>
      <c r="L5" s="28"/>
      <c r="M5" s="28"/>
      <c r="N5" s="29"/>
      <c r="O5" s="28"/>
    </row>
    <row r="6" spans="1:15" s="17" customFormat="1" ht="17.100000000000001" customHeight="1">
      <c r="A6" s="7"/>
      <c r="B6" s="8"/>
      <c r="C6" s="8"/>
      <c r="D6" s="8"/>
      <c r="E6" s="8"/>
      <c r="F6" s="8"/>
      <c r="G6" s="8"/>
      <c r="H6" s="8"/>
      <c r="I6" s="24"/>
      <c r="J6" s="15"/>
      <c r="K6" s="8"/>
      <c r="L6" s="9"/>
      <c r="M6" s="9"/>
      <c r="N6" s="16"/>
      <c r="O6" s="9"/>
    </row>
    <row r="7" spans="1:15" s="18" customFormat="1" ht="27" customHeight="1">
      <c r="B7" s="18" t="s">
        <v>2</v>
      </c>
      <c r="C7" s="18" t="s">
        <v>3</v>
      </c>
      <c r="D7" s="18" t="s">
        <v>4</v>
      </c>
      <c r="E7" s="18" t="s">
        <v>5</v>
      </c>
      <c r="G7" s="18" t="s">
        <v>6</v>
      </c>
      <c r="H7" s="18" t="s">
        <v>7</v>
      </c>
      <c r="I7" s="18" t="s">
        <v>8</v>
      </c>
      <c r="J7" s="18" t="s">
        <v>9</v>
      </c>
      <c r="K7" s="18" t="s">
        <v>10</v>
      </c>
      <c r="L7" s="18" t="s">
        <v>11</v>
      </c>
      <c r="M7" s="18" t="s">
        <v>12</v>
      </c>
      <c r="N7" s="19" t="s">
        <v>13</v>
      </c>
      <c r="O7" s="18" t="s">
        <v>364</v>
      </c>
    </row>
    <row r="8" spans="1:15" s="23" customFormat="1" ht="57" thickBot="1">
      <c r="A8" s="20"/>
      <c r="B8" s="21" t="s">
        <v>14</v>
      </c>
      <c r="C8" s="21" t="s">
        <v>15</v>
      </c>
      <c r="D8" s="21" t="s">
        <v>16</v>
      </c>
      <c r="E8" s="21" t="s">
        <v>17</v>
      </c>
      <c r="F8" s="21" t="s">
        <v>18</v>
      </c>
      <c r="G8" s="21" t="s">
        <v>365</v>
      </c>
      <c r="H8" s="21" t="s">
        <v>21</v>
      </c>
      <c r="I8" s="22" t="s">
        <v>22</v>
      </c>
      <c r="J8" s="22" t="s">
        <v>366</v>
      </c>
      <c r="K8" s="21" t="s">
        <v>24</v>
      </c>
      <c r="L8" s="22" t="s">
        <v>25</v>
      </c>
      <c r="M8" s="22" t="s">
        <v>26</v>
      </c>
      <c r="N8" s="22" t="s">
        <v>367</v>
      </c>
      <c r="O8" s="22" t="s">
        <v>368</v>
      </c>
    </row>
    <row r="9" spans="1:15" ht="18.75" customHeight="1">
      <c r="A9" s="147" t="s">
        <v>369</v>
      </c>
      <c r="B9" s="12">
        <f>C9+30001</f>
        <v>30001</v>
      </c>
      <c r="C9" s="32">
        <f>((I4-1)*32)</f>
        <v>0</v>
      </c>
      <c r="D9" s="32" t="str">
        <f t="shared" ref="D9:D47" si="0">DEC2HEX(C9)</f>
        <v>0</v>
      </c>
      <c r="E9" s="6">
        <v>4</v>
      </c>
      <c r="F9" s="6"/>
      <c r="G9" s="6">
        <v>1</v>
      </c>
      <c r="H9" s="6">
        <f t="shared" ref="H9:H21" si="1">G9*2</f>
        <v>2</v>
      </c>
      <c r="I9" s="10" t="s">
        <v>370</v>
      </c>
      <c r="J9" s="4" t="s">
        <v>371</v>
      </c>
      <c r="K9" s="4"/>
      <c r="L9" s="4" t="s">
        <v>30</v>
      </c>
      <c r="M9" s="4" t="s">
        <v>86</v>
      </c>
      <c r="N9" s="34" t="s">
        <v>372</v>
      </c>
      <c r="O9" s="37"/>
    </row>
    <row r="10" spans="1:15" ht="18.75" customHeight="1">
      <c r="A10" s="148"/>
      <c r="B10" s="41">
        <f>B9+G9</f>
        <v>30002</v>
      </c>
      <c r="C10" s="13">
        <f>C9+G9</f>
        <v>1</v>
      </c>
      <c r="D10" s="13" t="str">
        <f t="shared" si="0"/>
        <v>1</v>
      </c>
      <c r="E10" s="3">
        <v>4</v>
      </c>
      <c r="G10" s="3">
        <v>2</v>
      </c>
      <c r="H10" s="3">
        <f>G10*2</f>
        <v>4</v>
      </c>
      <c r="I10" s="129" t="s">
        <v>430</v>
      </c>
      <c r="J10" s="5" t="s">
        <v>431</v>
      </c>
      <c r="K10" s="5"/>
      <c r="L10" s="5" t="s">
        <v>332</v>
      </c>
      <c r="M10" s="5" t="s">
        <v>86</v>
      </c>
      <c r="N10" s="2" t="s">
        <v>432</v>
      </c>
      <c r="O10" s="38" t="s">
        <v>376</v>
      </c>
    </row>
    <row r="11" spans="1:15" ht="18.75">
      <c r="A11" s="148"/>
      <c r="B11" s="89">
        <f t="shared" ref="B11:B21" si="2">C11+30001</f>
        <v>30004</v>
      </c>
      <c r="C11" s="13">
        <f t="shared" ref="C11:C12" si="3">C10+G10</f>
        <v>3</v>
      </c>
      <c r="D11" s="13" t="str">
        <f t="shared" si="0"/>
        <v>3</v>
      </c>
      <c r="E11" s="3">
        <v>4</v>
      </c>
      <c r="G11" s="3">
        <v>1</v>
      </c>
      <c r="H11" s="3">
        <f t="shared" si="1"/>
        <v>2</v>
      </c>
      <c r="I11" s="11" t="s">
        <v>377</v>
      </c>
      <c r="K11" s="5"/>
      <c r="L11" s="5" t="s">
        <v>30</v>
      </c>
      <c r="M11" s="5" t="s">
        <v>86</v>
      </c>
      <c r="N11" s="35" t="s">
        <v>378</v>
      </c>
      <c r="O11" s="38"/>
    </row>
    <row r="12" spans="1:15" ht="18.75" customHeight="1">
      <c r="A12" s="148"/>
      <c r="B12" s="89">
        <f t="shared" si="2"/>
        <v>30005</v>
      </c>
      <c r="C12" s="13">
        <f t="shared" si="3"/>
        <v>4</v>
      </c>
      <c r="D12" s="13" t="str">
        <f t="shared" si="0"/>
        <v>4</v>
      </c>
      <c r="E12" s="3">
        <v>4</v>
      </c>
      <c r="G12" s="3">
        <v>2</v>
      </c>
      <c r="H12" s="3">
        <f t="shared" si="1"/>
        <v>4</v>
      </c>
      <c r="I12" s="11" t="s">
        <v>433</v>
      </c>
      <c r="J12" s="5" t="s">
        <v>538</v>
      </c>
      <c r="K12" s="5"/>
      <c r="L12" s="5" t="s">
        <v>332</v>
      </c>
      <c r="M12" s="5" t="s">
        <v>86</v>
      </c>
      <c r="N12" s="2" t="s">
        <v>435</v>
      </c>
      <c r="O12" s="38" t="s">
        <v>376</v>
      </c>
    </row>
    <row r="13" spans="1:15" ht="18.75">
      <c r="A13" s="148"/>
      <c r="B13" s="89">
        <f t="shared" si="2"/>
        <v>30007</v>
      </c>
      <c r="C13" s="13">
        <f t="shared" ref="C13:C21" si="4">C12+G12</f>
        <v>6</v>
      </c>
      <c r="D13" s="13" t="str">
        <f t="shared" si="0"/>
        <v>6</v>
      </c>
      <c r="E13" s="3">
        <v>4</v>
      </c>
      <c r="G13" s="3">
        <v>1</v>
      </c>
      <c r="H13" s="3">
        <f t="shared" si="1"/>
        <v>2</v>
      </c>
      <c r="I13" s="11" t="s">
        <v>506</v>
      </c>
      <c r="K13" s="5"/>
      <c r="L13" s="5" t="s">
        <v>30</v>
      </c>
      <c r="M13" s="5" t="s">
        <v>86</v>
      </c>
      <c r="N13" s="35" t="s">
        <v>507</v>
      </c>
      <c r="O13" s="38" t="s">
        <v>376</v>
      </c>
    </row>
    <row r="14" spans="1:15" ht="18.75" customHeight="1">
      <c r="A14" s="148"/>
      <c r="B14" s="89">
        <f t="shared" si="2"/>
        <v>30008</v>
      </c>
      <c r="C14" s="13">
        <f t="shared" si="4"/>
        <v>7</v>
      </c>
      <c r="D14" s="13" t="str">
        <f t="shared" si="0"/>
        <v>7</v>
      </c>
      <c r="E14" s="3">
        <v>4</v>
      </c>
      <c r="G14" s="3">
        <v>2</v>
      </c>
      <c r="H14" s="3">
        <f t="shared" si="1"/>
        <v>4</v>
      </c>
      <c r="I14" s="11" t="s">
        <v>508</v>
      </c>
      <c r="K14" s="5"/>
      <c r="L14" s="5" t="s">
        <v>34</v>
      </c>
      <c r="M14" s="5" t="s">
        <v>86</v>
      </c>
      <c r="N14" s="35" t="s">
        <v>509</v>
      </c>
      <c r="O14" s="38" t="s">
        <v>376</v>
      </c>
    </row>
    <row r="15" spans="1:15" ht="18.75" customHeight="1">
      <c r="A15" s="148"/>
      <c r="B15" s="89">
        <f t="shared" si="2"/>
        <v>30010</v>
      </c>
      <c r="C15" s="13">
        <f t="shared" si="4"/>
        <v>9</v>
      </c>
      <c r="D15" s="13" t="str">
        <f t="shared" si="0"/>
        <v>9</v>
      </c>
      <c r="E15" s="3">
        <v>4</v>
      </c>
      <c r="G15" s="3">
        <v>2</v>
      </c>
      <c r="H15" s="3">
        <f t="shared" si="1"/>
        <v>4</v>
      </c>
      <c r="I15" s="11" t="s">
        <v>510</v>
      </c>
      <c r="K15" s="5"/>
      <c r="L15" s="5" t="s">
        <v>34</v>
      </c>
      <c r="M15" s="5" t="s">
        <v>86</v>
      </c>
      <c r="N15" s="35" t="s">
        <v>511</v>
      </c>
      <c r="O15" s="38" t="s">
        <v>376</v>
      </c>
    </row>
    <row r="16" spans="1:15" ht="18.75" customHeight="1">
      <c r="A16" s="148"/>
      <c r="B16" s="89">
        <f t="shared" si="2"/>
        <v>30012</v>
      </c>
      <c r="C16" s="13">
        <f t="shared" si="4"/>
        <v>11</v>
      </c>
      <c r="D16" s="13" t="str">
        <f t="shared" si="0"/>
        <v>B</v>
      </c>
      <c r="E16" s="3">
        <v>4</v>
      </c>
      <c r="G16" s="3">
        <v>2</v>
      </c>
      <c r="H16" s="3">
        <f t="shared" si="1"/>
        <v>4</v>
      </c>
      <c r="I16" s="11" t="s">
        <v>512</v>
      </c>
      <c r="K16" s="5"/>
      <c r="L16" s="5" t="s">
        <v>34</v>
      </c>
      <c r="M16" s="5" t="s">
        <v>86</v>
      </c>
      <c r="N16" s="35" t="s">
        <v>513</v>
      </c>
      <c r="O16" s="38" t="s">
        <v>376</v>
      </c>
    </row>
    <row r="17" spans="1:15" ht="18.75" customHeight="1">
      <c r="A17" s="148"/>
      <c r="B17" s="89">
        <f t="shared" si="2"/>
        <v>30014</v>
      </c>
      <c r="C17" s="13">
        <f t="shared" si="4"/>
        <v>13</v>
      </c>
      <c r="D17" s="13" t="str">
        <f t="shared" si="0"/>
        <v>D</v>
      </c>
      <c r="E17" s="3">
        <v>4</v>
      </c>
      <c r="G17" s="3">
        <v>2</v>
      </c>
      <c r="H17" s="3">
        <f t="shared" si="1"/>
        <v>4</v>
      </c>
      <c r="I17" s="11" t="s">
        <v>514</v>
      </c>
      <c r="K17" s="5"/>
      <c r="L17" s="5" t="s">
        <v>34</v>
      </c>
      <c r="M17" s="5" t="s">
        <v>86</v>
      </c>
      <c r="N17" s="35" t="s">
        <v>515</v>
      </c>
      <c r="O17" s="38" t="s">
        <v>376</v>
      </c>
    </row>
    <row r="18" spans="1:15" ht="18.75" customHeight="1">
      <c r="A18" s="148"/>
      <c r="B18" s="89">
        <f t="shared" si="2"/>
        <v>30016</v>
      </c>
      <c r="C18" s="13">
        <f t="shared" si="4"/>
        <v>15</v>
      </c>
      <c r="D18" s="13" t="str">
        <f t="shared" si="0"/>
        <v>F</v>
      </c>
      <c r="E18" s="3">
        <v>4</v>
      </c>
      <c r="G18" s="3">
        <v>2</v>
      </c>
      <c r="H18" s="3">
        <f t="shared" si="1"/>
        <v>4</v>
      </c>
      <c r="I18" s="11" t="s">
        <v>516</v>
      </c>
      <c r="K18" s="5"/>
      <c r="L18" s="5" t="s">
        <v>34</v>
      </c>
      <c r="M18" s="5" t="s">
        <v>86</v>
      </c>
      <c r="N18" s="35" t="s">
        <v>517</v>
      </c>
      <c r="O18" s="38" t="s">
        <v>376</v>
      </c>
    </row>
    <row r="19" spans="1:15" ht="18.75" customHeight="1">
      <c r="A19" s="148"/>
      <c r="B19" s="89">
        <f t="shared" si="2"/>
        <v>30018</v>
      </c>
      <c r="C19" s="13">
        <f t="shared" si="4"/>
        <v>17</v>
      </c>
      <c r="D19" s="13" t="str">
        <f t="shared" si="0"/>
        <v>11</v>
      </c>
      <c r="E19" s="3">
        <v>4</v>
      </c>
      <c r="G19" s="3">
        <v>2</v>
      </c>
      <c r="H19" s="3">
        <f t="shared" si="1"/>
        <v>4</v>
      </c>
      <c r="I19" s="11" t="s">
        <v>518</v>
      </c>
      <c r="K19" s="5"/>
      <c r="L19" s="5" t="s">
        <v>34</v>
      </c>
      <c r="M19" s="5" t="s">
        <v>86</v>
      </c>
      <c r="N19" s="35" t="s">
        <v>519</v>
      </c>
      <c r="O19" s="38" t="s">
        <v>376</v>
      </c>
    </row>
    <row r="20" spans="1:15" ht="18.75" customHeight="1">
      <c r="A20" s="148"/>
      <c r="B20" s="89">
        <f t="shared" si="2"/>
        <v>30020</v>
      </c>
      <c r="C20" s="13">
        <f t="shared" si="4"/>
        <v>19</v>
      </c>
      <c r="D20" s="13" t="str">
        <f t="shared" si="0"/>
        <v>13</v>
      </c>
      <c r="E20" s="3">
        <v>4</v>
      </c>
      <c r="G20" s="3">
        <v>2</v>
      </c>
      <c r="H20" s="3">
        <f t="shared" si="1"/>
        <v>4</v>
      </c>
      <c r="I20" s="11" t="s">
        <v>520</v>
      </c>
      <c r="K20" s="5"/>
      <c r="L20" s="5" t="s">
        <v>34</v>
      </c>
      <c r="M20" s="5" t="s">
        <v>86</v>
      </c>
      <c r="N20" s="35" t="s">
        <v>521</v>
      </c>
      <c r="O20" s="38" t="s">
        <v>376</v>
      </c>
    </row>
    <row r="21" spans="1:15" ht="18.75" customHeight="1" thickBot="1">
      <c r="A21" s="149"/>
      <c r="B21" s="97">
        <f t="shared" si="2"/>
        <v>30022</v>
      </c>
      <c r="C21" s="74">
        <f t="shared" si="4"/>
        <v>21</v>
      </c>
      <c r="D21" s="74" t="str">
        <f t="shared" si="0"/>
        <v>15</v>
      </c>
      <c r="E21" s="3">
        <v>4</v>
      </c>
      <c r="G21" s="3">
        <v>2</v>
      </c>
      <c r="H21" s="3">
        <f t="shared" si="1"/>
        <v>4</v>
      </c>
      <c r="I21" s="11" t="s">
        <v>522</v>
      </c>
      <c r="K21" s="5"/>
      <c r="L21" s="5" t="s">
        <v>34</v>
      </c>
      <c r="M21" s="5" t="s">
        <v>86</v>
      </c>
      <c r="N21" s="35" t="s">
        <v>523</v>
      </c>
      <c r="O21" s="38" t="s">
        <v>376</v>
      </c>
    </row>
    <row r="22" spans="1:15" ht="30">
      <c r="A22" s="147" t="s">
        <v>384</v>
      </c>
      <c r="B22" s="98">
        <f t="shared" ref="B22:B47" si="5">C22+40001</f>
        <v>40029</v>
      </c>
      <c r="C22" s="99">
        <f>(28+QUOTIENT((I4-1),2))</f>
        <v>28</v>
      </c>
      <c r="D22" s="99" t="str">
        <f t="shared" si="0"/>
        <v>1C</v>
      </c>
      <c r="E22" s="100">
        <v>3</v>
      </c>
      <c r="F22" s="100"/>
      <c r="G22" s="100">
        <v>1</v>
      </c>
      <c r="H22" s="100">
        <v>2</v>
      </c>
      <c r="I22" s="101" t="s">
        <v>385</v>
      </c>
      <c r="J22" s="102" t="s">
        <v>133</v>
      </c>
      <c r="K22" s="103"/>
      <c r="L22" s="104" t="s">
        <v>130</v>
      </c>
      <c r="M22" s="104" t="s">
        <v>86</v>
      </c>
      <c r="N22" s="105" t="s">
        <v>386</v>
      </c>
      <c r="O22" s="106"/>
    </row>
    <row r="23" spans="1:15" ht="30">
      <c r="A23" s="148"/>
      <c r="B23" s="107">
        <f t="shared" si="5"/>
        <v>40069</v>
      </c>
      <c r="C23" s="108">
        <f>(68+QUOTIENT((I4-1),2))</f>
        <v>68</v>
      </c>
      <c r="D23" s="99" t="str">
        <f t="shared" si="0"/>
        <v>44</v>
      </c>
      <c r="E23" s="109">
        <v>3</v>
      </c>
      <c r="F23" s="109"/>
      <c r="G23" s="109">
        <v>1</v>
      </c>
      <c r="H23" s="109">
        <f t="shared" ref="H23:H47" si="6">G23*2</f>
        <v>2</v>
      </c>
      <c r="I23" s="110" t="s">
        <v>387</v>
      </c>
      <c r="J23" s="111" t="s">
        <v>158</v>
      </c>
      <c r="K23" s="112"/>
      <c r="L23" s="113" t="s">
        <v>130</v>
      </c>
      <c r="M23" s="113" t="s">
        <v>86</v>
      </c>
      <c r="N23" s="36" t="s">
        <v>386</v>
      </c>
      <c r="O23" s="114"/>
    </row>
    <row r="24" spans="1:15" ht="30.75" thickBot="1">
      <c r="A24" s="148"/>
      <c r="B24" s="98">
        <f t="shared" si="5"/>
        <v>40189</v>
      </c>
      <c r="C24" s="99">
        <f>(188+QUOTIENT((I4-1),2))</f>
        <v>188</v>
      </c>
      <c r="D24" s="99" t="str">
        <f t="shared" si="0"/>
        <v>BC</v>
      </c>
      <c r="E24" s="109">
        <v>3</v>
      </c>
      <c r="F24" s="109"/>
      <c r="G24" s="109">
        <v>1</v>
      </c>
      <c r="H24" s="109">
        <f t="shared" si="6"/>
        <v>2</v>
      </c>
      <c r="I24" s="110" t="s">
        <v>388</v>
      </c>
      <c r="J24" s="113" t="s">
        <v>82</v>
      </c>
      <c r="K24" s="109"/>
      <c r="L24" s="113" t="s">
        <v>130</v>
      </c>
      <c r="M24" s="113" t="s">
        <v>86</v>
      </c>
      <c r="N24" s="36" t="s">
        <v>386</v>
      </c>
      <c r="O24" s="38" t="s">
        <v>376</v>
      </c>
    </row>
    <row r="25" spans="1:15" ht="52.5" customHeight="1">
      <c r="A25" s="147" t="s">
        <v>389</v>
      </c>
      <c r="B25" s="12">
        <f t="shared" si="5"/>
        <v>40401</v>
      </c>
      <c r="C25" s="32">
        <f>(400+(I4-1)*40)</f>
        <v>400</v>
      </c>
      <c r="D25" s="32" t="str">
        <f t="shared" si="0"/>
        <v>190</v>
      </c>
      <c r="E25" s="6">
        <v>3</v>
      </c>
      <c r="F25" s="6">
        <v>16</v>
      </c>
      <c r="G25" s="6">
        <v>1</v>
      </c>
      <c r="H25" s="6">
        <f t="shared" si="6"/>
        <v>2</v>
      </c>
      <c r="I25" s="10" t="s">
        <v>390</v>
      </c>
      <c r="J25" s="4" t="s">
        <v>391</v>
      </c>
      <c r="K25" s="6">
        <v>120</v>
      </c>
      <c r="L25" s="4" t="s">
        <v>30</v>
      </c>
      <c r="M25" s="4" t="s">
        <v>31</v>
      </c>
      <c r="N25" s="105" t="s">
        <v>392</v>
      </c>
      <c r="O25" s="37" t="s">
        <v>376</v>
      </c>
    </row>
    <row r="26" spans="1:15" ht="37.5" customHeight="1">
      <c r="A26" s="148"/>
      <c r="B26" s="89">
        <f t="shared" si="5"/>
        <v>40402</v>
      </c>
      <c r="C26" s="13">
        <f>C25+G25</f>
        <v>401</v>
      </c>
      <c r="D26" s="13" t="str">
        <f t="shared" si="0"/>
        <v>191</v>
      </c>
      <c r="E26" s="3">
        <v>3</v>
      </c>
      <c r="F26" s="3">
        <v>16</v>
      </c>
      <c r="G26" s="3">
        <v>1</v>
      </c>
      <c r="H26" s="3">
        <f t="shared" si="6"/>
        <v>2</v>
      </c>
      <c r="I26" s="11" t="s">
        <v>393</v>
      </c>
      <c r="J26" s="5" t="s">
        <v>394</v>
      </c>
      <c r="K26" s="3">
        <v>600</v>
      </c>
      <c r="L26" s="5" t="s">
        <v>30</v>
      </c>
      <c r="M26" s="5" t="s">
        <v>31</v>
      </c>
      <c r="N26" s="36" t="s">
        <v>395</v>
      </c>
      <c r="O26" s="38" t="s">
        <v>376</v>
      </c>
    </row>
    <row r="27" spans="1:15" ht="37.5" customHeight="1">
      <c r="A27" s="148"/>
      <c r="B27" s="89">
        <f t="shared" si="5"/>
        <v>40403</v>
      </c>
      <c r="C27" s="13">
        <f t="shared" ref="C27:C47" si="7">C26+G26</f>
        <v>402</v>
      </c>
      <c r="D27" s="118" t="str">
        <f>DEC2HEX(C27)</f>
        <v>192</v>
      </c>
      <c r="E27" s="3">
        <v>3</v>
      </c>
      <c r="F27" s="3">
        <v>16</v>
      </c>
      <c r="G27" s="3">
        <v>2</v>
      </c>
      <c r="H27" s="3">
        <f>G27*2</f>
        <v>4</v>
      </c>
      <c r="I27" s="11" t="s">
        <v>263</v>
      </c>
      <c r="K27" s="3">
        <v>0</v>
      </c>
      <c r="L27" s="5" t="s">
        <v>34</v>
      </c>
      <c r="M27" s="5" t="s">
        <v>31</v>
      </c>
      <c r="N27" s="36" t="s">
        <v>396</v>
      </c>
      <c r="O27" s="38" t="s">
        <v>376</v>
      </c>
    </row>
    <row r="28" spans="1:15" ht="37.5" customHeight="1">
      <c r="A28" s="148"/>
      <c r="B28" s="89">
        <f t="shared" si="5"/>
        <v>40405</v>
      </c>
      <c r="C28" s="13">
        <f t="shared" si="7"/>
        <v>404</v>
      </c>
      <c r="D28" s="13" t="str">
        <f t="shared" si="0"/>
        <v>194</v>
      </c>
      <c r="E28" s="3">
        <v>3</v>
      </c>
      <c r="F28" s="3">
        <v>16</v>
      </c>
      <c r="G28" s="3">
        <v>2</v>
      </c>
      <c r="H28" s="3">
        <f t="shared" si="6"/>
        <v>4</v>
      </c>
      <c r="I28" s="11" t="s">
        <v>330</v>
      </c>
      <c r="J28" s="84" t="s">
        <v>397</v>
      </c>
      <c r="K28" s="3">
        <v>433.92</v>
      </c>
      <c r="L28" s="5" t="s">
        <v>332</v>
      </c>
      <c r="M28" s="5" t="s">
        <v>31</v>
      </c>
      <c r="N28" s="36" t="s">
        <v>398</v>
      </c>
      <c r="O28" s="38" t="s">
        <v>376</v>
      </c>
    </row>
    <row r="29" spans="1:15" ht="60" customHeight="1">
      <c r="A29" s="148"/>
      <c r="B29" s="89">
        <f t="shared" si="5"/>
        <v>40407</v>
      </c>
      <c r="C29" s="13">
        <f t="shared" si="7"/>
        <v>406</v>
      </c>
      <c r="D29" s="13" t="str">
        <f t="shared" si="0"/>
        <v>196</v>
      </c>
      <c r="E29" s="3">
        <v>3</v>
      </c>
      <c r="F29" s="3">
        <v>16</v>
      </c>
      <c r="G29" s="3">
        <v>1</v>
      </c>
      <c r="H29" s="3">
        <f t="shared" si="6"/>
        <v>2</v>
      </c>
      <c r="I29" s="11" t="s">
        <v>334</v>
      </c>
      <c r="J29" s="5" t="s">
        <v>335</v>
      </c>
      <c r="K29" s="3">
        <v>15</v>
      </c>
      <c r="L29" s="5" t="s">
        <v>210</v>
      </c>
      <c r="M29" s="5" t="s">
        <v>31</v>
      </c>
      <c r="N29" s="36" t="s">
        <v>399</v>
      </c>
      <c r="O29" s="38" t="s">
        <v>376</v>
      </c>
    </row>
    <row r="30" spans="1:15" ht="45" customHeight="1">
      <c r="A30" s="148"/>
      <c r="B30" s="89">
        <f t="shared" si="5"/>
        <v>40408</v>
      </c>
      <c r="C30" s="13">
        <f t="shared" si="7"/>
        <v>407</v>
      </c>
      <c r="D30" s="13" t="str">
        <f t="shared" si="0"/>
        <v>197</v>
      </c>
      <c r="E30" s="3">
        <v>3</v>
      </c>
      <c r="F30" s="3">
        <v>16</v>
      </c>
      <c r="G30" s="3">
        <v>1</v>
      </c>
      <c r="H30" s="3">
        <f t="shared" si="6"/>
        <v>2</v>
      </c>
      <c r="I30" s="11" t="s">
        <v>337</v>
      </c>
      <c r="J30" s="5" t="s">
        <v>79</v>
      </c>
      <c r="K30" s="3">
        <v>0</v>
      </c>
      <c r="L30" s="5" t="s">
        <v>30</v>
      </c>
      <c r="M30" s="5" t="s">
        <v>31</v>
      </c>
      <c r="N30" s="36" t="s">
        <v>400</v>
      </c>
      <c r="O30" s="38" t="s">
        <v>376</v>
      </c>
    </row>
    <row r="31" spans="1:15" ht="30" customHeight="1">
      <c r="A31" s="148"/>
      <c r="B31" s="89">
        <f t="shared" si="5"/>
        <v>40409</v>
      </c>
      <c r="C31" s="13">
        <f t="shared" si="7"/>
        <v>408</v>
      </c>
      <c r="D31" s="118" t="str">
        <f>DEC2HEX(C31)</f>
        <v>198</v>
      </c>
      <c r="E31" s="3">
        <v>3</v>
      </c>
      <c r="F31" s="3">
        <v>16</v>
      </c>
      <c r="G31" s="3">
        <v>2</v>
      </c>
      <c r="H31" s="3">
        <f>G31*2</f>
        <v>4</v>
      </c>
      <c r="I31" s="11" t="s">
        <v>401</v>
      </c>
      <c r="K31" s="3">
        <v>1</v>
      </c>
      <c r="L31" s="5" t="s">
        <v>332</v>
      </c>
      <c r="M31" s="5" t="s">
        <v>31</v>
      </c>
      <c r="N31" s="36" t="s">
        <v>402</v>
      </c>
      <c r="O31" s="38" t="s">
        <v>376</v>
      </c>
    </row>
    <row r="32" spans="1:15" ht="30" customHeight="1">
      <c r="A32" s="148"/>
      <c r="B32" s="89">
        <f t="shared" si="5"/>
        <v>40411</v>
      </c>
      <c r="C32" s="13">
        <f t="shared" si="7"/>
        <v>410</v>
      </c>
      <c r="D32" s="118" t="str">
        <f>DEC2HEX(C32)</f>
        <v>19A</v>
      </c>
      <c r="E32" s="3">
        <v>3</v>
      </c>
      <c r="F32" s="3">
        <v>16</v>
      </c>
      <c r="G32" s="3">
        <v>2</v>
      </c>
      <c r="H32" s="3">
        <f>G32*2</f>
        <v>4</v>
      </c>
      <c r="I32" s="11" t="s">
        <v>403</v>
      </c>
      <c r="K32" s="3">
        <v>0</v>
      </c>
      <c r="L32" s="5" t="s">
        <v>332</v>
      </c>
      <c r="M32" s="5" t="s">
        <v>31</v>
      </c>
      <c r="N32" s="36" t="s">
        <v>402</v>
      </c>
      <c r="O32" s="38" t="s">
        <v>376</v>
      </c>
    </row>
    <row r="33" spans="1:15" ht="30" customHeight="1">
      <c r="A33" s="148"/>
      <c r="B33" s="89">
        <f t="shared" si="5"/>
        <v>40413</v>
      </c>
      <c r="C33" s="13">
        <f t="shared" si="7"/>
        <v>412</v>
      </c>
      <c r="D33" s="13" t="str">
        <f t="shared" si="0"/>
        <v>19C</v>
      </c>
      <c r="E33" s="3">
        <v>3</v>
      </c>
      <c r="F33" s="3">
        <v>16</v>
      </c>
      <c r="G33" s="3">
        <v>2</v>
      </c>
      <c r="H33" s="3">
        <f t="shared" si="6"/>
        <v>4</v>
      </c>
      <c r="I33" s="11" t="s">
        <v>404</v>
      </c>
      <c r="K33" s="3">
        <v>1</v>
      </c>
      <c r="L33" s="5" t="s">
        <v>332</v>
      </c>
      <c r="M33" s="5" t="s">
        <v>31</v>
      </c>
      <c r="N33" s="36" t="s">
        <v>405</v>
      </c>
      <c r="O33" s="38" t="s">
        <v>376</v>
      </c>
    </row>
    <row r="34" spans="1:15" ht="30" customHeight="1">
      <c r="A34" s="148"/>
      <c r="B34" s="89">
        <f t="shared" si="5"/>
        <v>40415</v>
      </c>
      <c r="C34" s="13">
        <f t="shared" si="7"/>
        <v>414</v>
      </c>
      <c r="D34" s="13" t="str">
        <f t="shared" si="0"/>
        <v>19E</v>
      </c>
      <c r="E34" s="3">
        <v>3</v>
      </c>
      <c r="F34" s="3">
        <v>16</v>
      </c>
      <c r="G34" s="3">
        <v>2</v>
      </c>
      <c r="H34" s="3">
        <f t="shared" si="6"/>
        <v>4</v>
      </c>
      <c r="I34" s="11" t="s">
        <v>406</v>
      </c>
      <c r="K34" s="3">
        <v>0</v>
      </c>
      <c r="L34" s="5" t="s">
        <v>332</v>
      </c>
      <c r="M34" s="5" t="s">
        <v>31</v>
      </c>
      <c r="N34" s="36" t="s">
        <v>405</v>
      </c>
      <c r="O34" s="38" t="s">
        <v>376</v>
      </c>
    </row>
    <row r="35" spans="1:15" ht="45" customHeight="1">
      <c r="A35" s="148"/>
      <c r="B35" s="89">
        <f t="shared" si="5"/>
        <v>40417</v>
      </c>
      <c r="C35" s="13">
        <f t="shared" si="7"/>
        <v>416</v>
      </c>
      <c r="D35" s="13" t="str">
        <f t="shared" si="0"/>
        <v>1A0</v>
      </c>
      <c r="E35" s="3">
        <v>3</v>
      </c>
      <c r="F35" s="3">
        <v>16</v>
      </c>
      <c r="G35" s="3">
        <v>2</v>
      </c>
      <c r="H35" s="3">
        <f t="shared" si="6"/>
        <v>4</v>
      </c>
      <c r="I35" s="129" t="s">
        <v>407</v>
      </c>
      <c r="K35" s="3">
        <v>0</v>
      </c>
      <c r="L35" s="5" t="s">
        <v>332</v>
      </c>
      <c r="M35" s="5" t="s">
        <v>31</v>
      </c>
      <c r="N35" s="36" t="s">
        <v>408</v>
      </c>
      <c r="O35" s="38" t="s">
        <v>376</v>
      </c>
    </row>
    <row r="36" spans="1:15" ht="18.75" customHeight="1">
      <c r="A36" s="148"/>
      <c r="B36" s="89">
        <f t="shared" si="5"/>
        <v>40419</v>
      </c>
      <c r="C36" s="13">
        <f t="shared" si="7"/>
        <v>418</v>
      </c>
      <c r="D36" s="13" t="str">
        <f t="shared" si="0"/>
        <v>1A2</v>
      </c>
      <c r="E36" s="3">
        <v>3</v>
      </c>
      <c r="F36" s="3">
        <v>16</v>
      </c>
      <c r="G36" s="3">
        <v>2</v>
      </c>
      <c r="H36" s="3">
        <f t="shared" si="6"/>
        <v>4</v>
      </c>
      <c r="I36" s="11" t="s">
        <v>409</v>
      </c>
      <c r="K36" s="3">
        <v>0</v>
      </c>
      <c r="L36" s="5" t="s">
        <v>332</v>
      </c>
      <c r="M36" s="5" t="s">
        <v>31</v>
      </c>
      <c r="N36" s="2" t="s">
        <v>524</v>
      </c>
      <c r="O36" s="38" t="s">
        <v>376</v>
      </c>
    </row>
    <row r="37" spans="1:15" ht="18.75" customHeight="1">
      <c r="A37" s="148"/>
      <c r="B37" s="89">
        <f t="shared" si="5"/>
        <v>40421</v>
      </c>
      <c r="C37" s="13">
        <f t="shared" si="7"/>
        <v>420</v>
      </c>
      <c r="D37" s="13" t="str">
        <f t="shared" si="0"/>
        <v>1A4</v>
      </c>
      <c r="E37" s="3">
        <v>3</v>
      </c>
      <c r="F37" s="3">
        <v>16</v>
      </c>
      <c r="G37" s="3">
        <v>2</v>
      </c>
      <c r="H37" s="3">
        <f t="shared" si="6"/>
        <v>4</v>
      </c>
      <c r="I37" s="11" t="s">
        <v>411</v>
      </c>
      <c r="K37" s="3">
        <v>0</v>
      </c>
      <c r="L37" s="5" t="s">
        <v>332</v>
      </c>
      <c r="M37" s="5" t="s">
        <v>31</v>
      </c>
      <c r="N37" s="2" t="s">
        <v>525</v>
      </c>
      <c r="O37" s="38" t="s">
        <v>376</v>
      </c>
    </row>
    <row r="38" spans="1:15" ht="18.75" customHeight="1">
      <c r="A38" s="148"/>
      <c r="B38" s="89">
        <f t="shared" si="5"/>
        <v>40423</v>
      </c>
      <c r="C38" s="13">
        <f t="shared" si="7"/>
        <v>422</v>
      </c>
      <c r="D38" s="13" t="str">
        <f t="shared" si="0"/>
        <v>1A6</v>
      </c>
      <c r="E38" s="3">
        <v>3</v>
      </c>
      <c r="F38" s="3">
        <v>16</v>
      </c>
      <c r="G38" s="3">
        <v>2</v>
      </c>
      <c r="H38" s="3">
        <f t="shared" si="6"/>
        <v>4</v>
      </c>
      <c r="I38" s="11" t="s">
        <v>413</v>
      </c>
      <c r="K38" s="3">
        <v>0</v>
      </c>
      <c r="L38" s="5" t="s">
        <v>332</v>
      </c>
      <c r="M38" s="5" t="s">
        <v>31</v>
      </c>
      <c r="N38" s="2" t="s">
        <v>526</v>
      </c>
      <c r="O38" s="38" t="s">
        <v>376</v>
      </c>
    </row>
    <row r="39" spans="1:15" ht="18.75" customHeight="1" thickBot="1">
      <c r="A39" s="148"/>
      <c r="B39" s="89">
        <f t="shared" si="5"/>
        <v>40425</v>
      </c>
      <c r="C39" s="13">
        <f t="shared" si="7"/>
        <v>424</v>
      </c>
      <c r="D39" s="13" t="str">
        <f t="shared" si="0"/>
        <v>1A8</v>
      </c>
      <c r="E39" s="3">
        <v>3</v>
      </c>
      <c r="F39" s="3">
        <v>16</v>
      </c>
      <c r="G39" s="3">
        <v>2</v>
      </c>
      <c r="H39" s="3">
        <f t="shared" si="6"/>
        <v>4</v>
      </c>
      <c r="I39" s="11" t="s">
        <v>415</v>
      </c>
      <c r="K39" s="3">
        <v>0</v>
      </c>
      <c r="L39" s="5" t="s">
        <v>332</v>
      </c>
      <c r="M39" s="5" t="s">
        <v>31</v>
      </c>
      <c r="N39" s="2" t="s">
        <v>527</v>
      </c>
      <c r="O39" s="38" t="s">
        <v>376</v>
      </c>
    </row>
    <row r="40" spans="1:15" ht="18.75" hidden="1" customHeight="1">
      <c r="A40" s="148"/>
      <c r="B40" s="89">
        <f t="shared" si="5"/>
        <v>40427</v>
      </c>
      <c r="C40" s="13">
        <f t="shared" si="7"/>
        <v>426</v>
      </c>
      <c r="D40" s="118" t="str">
        <f>DEC2HEX(C40)</f>
        <v>1AA</v>
      </c>
      <c r="E40" s="3">
        <v>16</v>
      </c>
      <c r="G40" s="3">
        <v>2</v>
      </c>
      <c r="H40" s="3">
        <f>G40*2</f>
        <v>4</v>
      </c>
      <c r="I40" s="11" t="s">
        <v>345</v>
      </c>
      <c r="K40" s="5"/>
      <c r="M40" s="5" t="s">
        <v>31</v>
      </c>
      <c r="N40" s="122"/>
      <c r="O40" s="38" t="s">
        <v>376</v>
      </c>
    </row>
    <row r="41" spans="1:15" ht="18.75" hidden="1" customHeight="1">
      <c r="A41" s="148"/>
      <c r="B41" s="89">
        <f t="shared" si="5"/>
        <v>40429</v>
      </c>
      <c r="C41" s="13">
        <f t="shared" si="7"/>
        <v>428</v>
      </c>
      <c r="D41" s="118" t="str">
        <f>DEC2HEX(C41)</f>
        <v>1AC</v>
      </c>
      <c r="E41" s="3">
        <v>16</v>
      </c>
      <c r="G41" s="3">
        <v>2</v>
      </c>
      <c r="H41" s="3">
        <f>G41*2</f>
        <v>4</v>
      </c>
      <c r="I41" s="11" t="s">
        <v>345</v>
      </c>
      <c r="K41" s="5"/>
      <c r="M41" s="5" t="s">
        <v>31</v>
      </c>
      <c r="N41" s="122"/>
      <c r="O41" s="38" t="s">
        <v>376</v>
      </c>
    </row>
    <row r="42" spans="1:15" ht="30" hidden="1" customHeight="1">
      <c r="A42" s="148"/>
      <c r="B42" s="89">
        <f t="shared" si="5"/>
        <v>40431</v>
      </c>
      <c r="C42" s="13">
        <f t="shared" si="7"/>
        <v>430</v>
      </c>
      <c r="D42" s="13" t="str">
        <f t="shared" ref="D42:D43" si="8">DEC2HEX(C42)</f>
        <v>1AE</v>
      </c>
      <c r="E42" s="3">
        <v>16</v>
      </c>
      <c r="G42" s="3">
        <v>1</v>
      </c>
      <c r="H42" s="3">
        <f t="shared" ref="H42:H43" si="9">G42*2</f>
        <v>2</v>
      </c>
      <c r="I42" s="11" t="s">
        <v>345</v>
      </c>
      <c r="M42" s="5" t="s">
        <v>31</v>
      </c>
      <c r="N42" s="36"/>
      <c r="O42" s="38" t="s">
        <v>376</v>
      </c>
    </row>
    <row r="43" spans="1:15" ht="30" hidden="1" customHeight="1">
      <c r="A43" s="148"/>
      <c r="B43" s="89">
        <f t="shared" si="5"/>
        <v>40432</v>
      </c>
      <c r="C43" s="13">
        <f t="shared" si="7"/>
        <v>431</v>
      </c>
      <c r="D43" s="13" t="str">
        <f t="shared" si="8"/>
        <v>1AF</v>
      </c>
      <c r="E43" s="3">
        <v>16</v>
      </c>
      <c r="G43" s="3">
        <v>1</v>
      </c>
      <c r="H43" s="3">
        <f t="shared" si="9"/>
        <v>2</v>
      </c>
      <c r="I43" s="11" t="s">
        <v>345</v>
      </c>
      <c r="M43" s="5" t="s">
        <v>31</v>
      </c>
      <c r="N43" s="36"/>
      <c r="O43" s="38" t="s">
        <v>376</v>
      </c>
    </row>
    <row r="44" spans="1:15" ht="18.75" hidden="1" customHeight="1">
      <c r="A44" s="148"/>
      <c r="B44" s="89">
        <f t="shared" si="5"/>
        <v>40433</v>
      </c>
      <c r="C44" s="13">
        <f t="shared" si="7"/>
        <v>432</v>
      </c>
      <c r="D44" s="13" t="str">
        <f t="shared" si="0"/>
        <v>1B0</v>
      </c>
      <c r="E44" s="3">
        <v>16</v>
      </c>
      <c r="G44" s="3">
        <v>5</v>
      </c>
      <c r="H44" s="3">
        <f t="shared" si="6"/>
        <v>10</v>
      </c>
      <c r="I44" s="11" t="s">
        <v>345</v>
      </c>
      <c r="M44" s="5" t="s">
        <v>31</v>
      </c>
      <c r="O44" s="38" t="s">
        <v>376</v>
      </c>
    </row>
    <row r="45" spans="1:15" ht="52.5" hidden="1" customHeight="1">
      <c r="A45" s="148"/>
      <c r="B45" s="89">
        <f t="shared" si="5"/>
        <v>40438</v>
      </c>
      <c r="C45" s="13">
        <f t="shared" si="7"/>
        <v>437</v>
      </c>
      <c r="D45" s="13" t="str">
        <f t="shared" si="0"/>
        <v>1B5</v>
      </c>
      <c r="E45" s="3">
        <v>16</v>
      </c>
      <c r="G45" s="3">
        <v>1</v>
      </c>
      <c r="H45" s="3">
        <f t="shared" si="6"/>
        <v>2</v>
      </c>
      <c r="I45" s="11" t="s">
        <v>420</v>
      </c>
      <c r="K45" s="85" t="s">
        <v>421</v>
      </c>
      <c r="L45" s="5" t="s">
        <v>422</v>
      </c>
      <c r="M45" s="5" t="s">
        <v>31</v>
      </c>
      <c r="N45" s="36" t="s">
        <v>423</v>
      </c>
      <c r="O45" s="38" t="s">
        <v>376</v>
      </c>
    </row>
    <row r="46" spans="1:15" ht="18.75" hidden="1" customHeight="1">
      <c r="A46" s="148"/>
      <c r="B46" s="89">
        <f t="shared" si="5"/>
        <v>40439</v>
      </c>
      <c r="C46" s="13">
        <f t="shared" si="7"/>
        <v>438</v>
      </c>
      <c r="D46" s="13" t="str">
        <f t="shared" si="0"/>
        <v>1B6</v>
      </c>
      <c r="E46" s="3">
        <v>16</v>
      </c>
      <c r="G46" s="3">
        <v>1</v>
      </c>
      <c r="H46" s="3">
        <f t="shared" si="6"/>
        <v>2</v>
      </c>
      <c r="I46" s="11" t="s">
        <v>424</v>
      </c>
      <c r="K46" s="85" t="s">
        <v>425</v>
      </c>
      <c r="L46" s="5" t="s">
        <v>422</v>
      </c>
      <c r="M46" s="5" t="s">
        <v>31</v>
      </c>
      <c r="N46" s="2" t="s">
        <v>426</v>
      </c>
      <c r="O46" s="38" t="s">
        <v>376</v>
      </c>
    </row>
    <row r="47" spans="1:15" ht="18.75" hidden="1" customHeight="1" thickBot="1">
      <c r="A47" s="149"/>
      <c r="B47" s="89">
        <f t="shared" si="5"/>
        <v>40440</v>
      </c>
      <c r="C47" s="13">
        <f t="shared" si="7"/>
        <v>439</v>
      </c>
      <c r="D47" s="74" t="str">
        <f t="shared" si="0"/>
        <v>1B7</v>
      </c>
      <c r="E47" s="90">
        <v>16</v>
      </c>
      <c r="F47" s="90"/>
      <c r="G47" s="90">
        <v>1</v>
      </c>
      <c r="H47" s="90">
        <f t="shared" si="6"/>
        <v>2</v>
      </c>
      <c r="I47" s="115" t="s">
        <v>427</v>
      </c>
      <c r="J47" s="92"/>
      <c r="K47" s="85" t="s">
        <v>428</v>
      </c>
      <c r="L47" s="92" t="s">
        <v>422</v>
      </c>
      <c r="M47" s="92" t="s">
        <v>31</v>
      </c>
      <c r="N47" s="2" t="s">
        <v>426</v>
      </c>
      <c r="O47" s="38" t="s">
        <v>376</v>
      </c>
    </row>
    <row r="48" spans="1:15" ht="18.75">
      <c r="A48" s="40"/>
      <c r="B48" s="32"/>
      <c r="C48" s="32"/>
      <c r="D48" s="32"/>
      <c r="E48" s="6"/>
      <c r="F48" s="6"/>
      <c r="G48" s="6"/>
      <c r="H48" s="6"/>
      <c r="I48" s="4"/>
      <c r="J48" s="4"/>
      <c r="K48" s="6"/>
      <c r="L48" s="4"/>
      <c r="M48" s="4"/>
      <c r="N48" s="34"/>
      <c r="O48" s="4"/>
    </row>
    <row r="49" spans="1:15" ht="18.75">
      <c r="B49" s="13"/>
      <c r="C49" s="13"/>
      <c r="D49" s="13"/>
    </row>
    <row r="50" spans="1:15" ht="18.75">
      <c r="B50" s="13"/>
      <c r="C50" s="13"/>
      <c r="D50" s="13"/>
    </row>
    <row r="51" spans="1:15" ht="18.75">
      <c r="B51" s="13"/>
      <c r="C51" s="13"/>
      <c r="D51" s="13"/>
    </row>
    <row r="52" spans="1:15" ht="18.75">
      <c r="B52" s="13"/>
      <c r="C52" s="13"/>
      <c r="D52" s="13"/>
    </row>
    <row r="53" spans="1:15" s="3" customFormat="1" ht="18.75">
      <c r="A53" s="1"/>
      <c r="B53" s="13"/>
      <c r="C53" s="13"/>
      <c r="D53" s="13"/>
      <c r="I53" s="5"/>
      <c r="J53" s="5"/>
      <c r="L53" s="5"/>
      <c r="M53" s="5"/>
      <c r="N53" s="2"/>
      <c r="O53" s="5"/>
    </row>
    <row r="54" spans="1:15" s="3" customFormat="1" ht="18.75">
      <c r="A54" s="1"/>
      <c r="B54" s="13"/>
      <c r="C54" s="13"/>
      <c r="D54" s="13"/>
      <c r="I54" s="5"/>
      <c r="J54" s="5"/>
      <c r="L54" s="5"/>
      <c r="M54" s="5"/>
      <c r="N54" s="2"/>
      <c r="O54" s="5"/>
    </row>
    <row r="55" spans="1:15" s="3" customFormat="1" ht="18.75">
      <c r="A55" s="1"/>
      <c r="B55" s="13"/>
      <c r="C55" s="13"/>
      <c r="D55" s="13"/>
      <c r="I55" s="5"/>
      <c r="J55" s="5"/>
      <c r="L55" s="5"/>
      <c r="M55" s="5"/>
      <c r="N55" s="2"/>
      <c r="O55" s="5"/>
    </row>
    <row r="56" spans="1:15" s="3" customFormat="1" ht="18.75">
      <c r="A56" s="1"/>
      <c r="B56" s="13"/>
      <c r="C56" s="13"/>
      <c r="D56" s="13"/>
      <c r="I56" s="5"/>
      <c r="J56" s="5"/>
      <c r="L56" s="5"/>
      <c r="M56" s="5"/>
      <c r="N56" s="2"/>
      <c r="O56" s="5"/>
    </row>
    <row r="57" spans="1:15" s="3" customFormat="1" ht="18.75">
      <c r="A57" s="1"/>
      <c r="B57" s="13"/>
      <c r="C57" s="13"/>
      <c r="D57" s="13"/>
      <c r="I57" s="5"/>
      <c r="J57" s="5"/>
      <c r="L57" s="5"/>
      <c r="M57" s="5"/>
      <c r="N57" s="2"/>
      <c r="O57" s="5"/>
    </row>
    <row r="58" spans="1:15" s="3" customFormat="1" ht="18.75">
      <c r="A58" s="1"/>
      <c r="B58" s="13"/>
      <c r="C58" s="13"/>
      <c r="D58" s="13"/>
      <c r="I58" s="5"/>
      <c r="J58" s="5"/>
      <c r="L58" s="5"/>
      <c r="M58" s="5"/>
      <c r="N58" s="2"/>
      <c r="O58" s="5"/>
    </row>
    <row r="59" spans="1:15" s="3" customFormat="1" ht="18.75">
      <c r="A59" s="1"/>
      <c r="B59" s="13"/>
      <c r="C59" s="13"/>
      <c r="D59" s="13"/>
      <c r="I59" s="5"/>
      <c r="J59" s="5"/>
      <c r="L59" s="5"/>
      <c r="M59" s="5"/>
      <c r="N59" s="2"/>
      <c r="O59" s="5"/>
    </row>
    <row r="60" spans="1:15" s="3" customFormat="1" ht="18.75">
      <c r="A60" s="1"/>
      <c r="B60" s="13"/>
      <c r="C60" s="13"/>
      <c r="D60" s="13"/>
      <c r="I60" s="5"/>
      <c r="J60" s="5"/>
      <c r="L60" s="5"/>
      <c r="M60" s="5"/>
      <c r="N60" s="2"/>
      <c r="O60" s="5"/>
    </row>
    <row r="61" spans="1:15" s="3" customFormat="1" ht="18.75">
      <c r="A61" s="1"/>
      <c r="B61" s="13"/>
      <c r="C61" s="13"/>
      <c r="D61" s="13"/>
      <c r="I61" s="5"/>
      <c r="J61" s="5"/>
      <c r="L61" s="5"/>
      <c r="M61" s="5"/>
      <c r="N61" s="2"/>
      <c r="O61" s="5"/>
    </row>
  </sheetData>
  <mergeCells count="3">
    <mergeCell ref="A9:A21"/>
    <mergeCell ref="A22:A24"/>
    <mergeCell ref="A25:A47"/>
  </mergeCells>
  <dataValidations count="1">
    <dataValidation type="whole" allowBlank="1" showInputMessage="1" showErrorMessage="1" sqref="I4:I6" xr:uid="{00000000-0002-0000-0700-000000000000}">
      <formula1>1</formula1>
      <formula2>40</formula2>
    </dataValidation>
  </dataValidations>
  <pageMargins left="0.7" right="0.7" top="0.75" bottom="0.75" header="0.3" footer="0.3"/>
  <pageSetup orientation="portrait" r:id="rId1"/>
  <tableParts count="1">
    <tablePart r:id="rId2"/>
  </tableParts>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2:O51"/>
  <sheetViews>
    <sheetView topLeftCell="B4" zoomScale="80" zoomScaleNormal="80" workbookViewId="0">
      <selection activeCell="I13" sqref="I13"/>
    </sheetView>
  </sheetViews>
  <sheetFormatPr defaultColWidth="9.140625" defaultRowHeight="15"/>
  <cols>
    <col min="1" max="1" width="24.42578125" style="1" customWidth="1"/>
    <col min="2" max="4" width="15" style="3" customWidth="1"/>
    <col min="5" max="6" width="11.42578125" style="3" customWidth="1"/>
    <col min="7" max="7" width="14.140625" style="3" customWidth="1"/>
    <col min="8" max="8" width="10" style="3" customWidth="1"/>
    <col min="9" max="9" width="40.42578125" style="5" customWidth="1"/>
    <col min="10" max="10" width="14.42578125" style="5" customWidth="1"/>
    <col min="11" max="11" width="8.42578125" style="3" customWidth="1"/>
    <col min="12" max="12" width="8.42578125" style="5" customWidth="1"/>
    <col min="13" max="13" width="14.42578125" style="5" customWidth="1"/>
    <col min="14" max="14" width="84.85546875" style="2" customWidth="1"/>
    <col min="15" max="15" width="33.85546875" style="5" customWidth="1"/>
    <col min="16" max="16384" width="9.140625" style="1"/>
  </cols>
  <sheetData>
    <row r="2" spans="1:15" ht="46.5">
      <c r="A2" s="14" t="s">
        <v>539</v>
      </c>
    </row>
    <row r="3" spans="1:15" ht="15.75" thickBot="1"/>
    <row r="4" spans="1:15" s="17" customFormat="1" ht="34.5" thickBot="1">
      <c r="A4" s="7" t="s">
        <v>361</v>
      </c>
      <c r="B4" s="8"/>
      <c r="C4" s="8"/>
      <c r="D4" s="8"/>
      <c r="E4" s="8"/>
      <c r="F4" s="8"/>
      <c r="G4" s="8"/>
      <c r="H4" s="8"/>
      <c r="I4" s="33">
        <v>1</v>
      </c>
      <c r="J4" s="15" t="s">
        <v>362</v>
      </c>
      <c r="K4" s="8"/>
      <c r="L4" s="9"/>
      <c r="M4" s="9"/>
      <c r="N4" s="16"/>
      <c r="O4" s="9"/>
    </row>
    <row r="5" spans="1:15" s="30" customFormat="1" ht="18.75">
      <c r="A5" s="25"/>
      <c r="B5" s="26"/>
      <c r="C5" s="26"/>
      <c r="D5" s="26"/>
      <c r="E5" s="26"/>
      <c r="F5" s="26"/>
      <c r="G5" s="26"/>
      <c r="H5" s="26"/>
      <c r="I5" s="27"/>
      <c r="J5" s="31" t="s">
        <v>363</v>
      </c>
      <c r="K5" s="26"/>
      <c r="L5" s="28"/>
      <c r="M5" s="28"/>
      <c r="N5" s="29"/>
      <c r="O5" s="28"/>
    </row>
    <row r="6" spans="1:15" s="17" customFormat="1" ht="17.100000000000001" customHeight="1">
      <c r="A6" s="7"/>
      <c r="B6" s="8"/>
      <c r="C6" s="8"/>
      <c r="D6" s="8"/>
      <c r="E6" s="8"/>
      <c r="F6" s="8"/>
      <c r="G6" s="8"/>
      <c r="H6" s="8"/>
      <c r="I6" s="24"/>
      <c r="J6" s="15"/>
      <c r="K6" s="8"/>
      <c r="L6" s="9"/>
      <c r="M6" s="9"/>
      <c r="N6" s="16"/>
      <c r="O6" s="9"/>
    </row>
    <row r="7" spans="1:15" s="18" customFormat="1" ht="27" customHeight="1">
      <c r="B7" s="18" t="s">
        <v>2</v>
      </c>
      <c r="C7" s="18" t="s">
        <v>3</v>
      </c>
      <c r="D7" s="18" t="s">
        <v>4</v>
      </c>
      <c r="E7" s="18" t="s">
        <v>5</v>
      </c>
      <c r="G7" s="18" t="s">
        <v>6</v>
      </c>
      <c r="H7" s="18" t="s">
        <v>7</v>
      </c>
      <c r="I7" s="18" t="s">
        <v>8</v>
      </c>
      <c r="J7" s="18" t="s">
        <v>9</v>
      </c>
      <c r="K7" s="18" t="s">
        <v>10</v>
      </c>
      <c r="L7" s="18" t="s">
        <v>11</v>
      </c>
      <c r="M7" s="18" t="s">
        <v>12</v>
      </c>
      <c r="N7" s="19" t="s">
        <v>13</v>
      </c>
      <c r="O7" s="18" t="s">
        <v>364</v>
      </c>
    </row>
    <row r="8" spans="1:15" s="23" customFormat="1" ht="57" thickBot="1">
      <c r="A8" s="20"/>
      <c r="B8" s="21" t="s">
        <v>14</v>
      </c>
      <c r="C8" s="21" t="s">
        <v>15</v>
      </c>
      <c r="D8" s="21" t="s">
        <v>16</v>
      </c>
      <c r="E8" s="21" t="s">
        <v>17</v>
      </c>
      <c r="F8" s="21" t="s">
        <v>18</v>
      </c>
      <c r="G8" s="21" t="s">
        <v>365</v>
      </c>
      <c r="H8" s="21" t="s">
        <v>21</v>
      </c>
      <c r="I8" s="22" t="s">
        <v>22</v>
      </c>
      <c r="J8" s="22" t="s">
        <v>366</v>
      </c>
      <c r="K8" s="21" t="s">
        <v>24</v>
      </c>
      <c r="L8" s="22" t="s">
        <v>25</v>
      </c>
      <c r="M8" s="22" t="s">
        <v>26</v>
      </c>
      <c r="N8" s="22" t="s">
        <v>367</v>
      </c>
      <c r="O8" s="128" t="s">
        <v>368</v>
      </c>
    </row>
    <row r="9" spans="1:15" ht="18.75" customHeight="1">
      <c r="A9" s="147" t="s">
        <v>369</v>
      </c>
      <c r="B9" s="12">
        <f>C9+30001</f>
        <v>30001</v>
      </c>
      <c r="C9" s="32">
        <f>((I4-1)*32)</f>
        <v>0</v>
      </c>
      <c r="D9" s="32" t="str">
        <f t="shared" ref="D9:D37" si="0">DEC2HEX(C9)</f>
        <v>0</v>
      </c>
      <c r="E9" s="6">
        <v>4</v>
      </c>
      <c r="F9" s="6"/>
      <c r="G9" s="6">
        <v>1</v>
      </c>
      <c r="H9" s="6">
        <f t="shared" ref="H9:H13" si="1">G9*2</f>
        <v>2</v>
      </c>
      <c r="I9" s="10" t="s">
        <v>370</v>
      </c>
      <c r="J9" s="4" t="s">
        <v>371</v>
      </c>
      <c r="K9" s="4"/>
      <c r="L9" s="4" t="s">
        <v>30</v>
      </c>
      <c r="M9" s="4" t="s">
        <v>86</v>
      </c>
      <c r="N9" s="34" t="s">
        <v>372</v>
      </c>
      <c r="O9" s="38"/>
    </row>
    <row r="10" spans="1:15" ht="18.75" customHeight="1">
      <c r="A10" s="148"/>
      <c r="B10" s="89">
        <f>C10+30001</f>
        <v>30002</v>
      </c>
      <c r="C10" s="13">
        <f>C9+G9</f>
        <v>1</v>
      </c>
      <c r="D10" s="13" t="str">
        <f t="shared" si="0"/>
        <v>1</v>
      </c>
      <c r="E10" s="3">
        <v>4</v>
      </c>
      <c r="G10" s="3">
        <v>2</v>
      </c>
      <c r="H10" s="3">
        <f t="shared" si="1"/>
        <v>4</v>
      </c>
      <c r="I10" s="129" t="s">
        <v>540</v>
      </c>
      <c r="J10" s="5" t="s">
        <v>541</v>
      </c>
      <c r="K10" s="5"/>
      <c r="L10" s="5" t="s">
        <v>332</v>
      </c>
      <c r="M10" s="5" t="s">
        <v>86</v>
      </c>
      <c r="N10" s="2" t="s">
        <v>542</v>
      </c>
      <c r="O10" s="38" t="s">
        <v>376</v>
      </c>
    </row>
    <row r="11" spans="1:15" ht="18.75">
      <c r="A11" s="148"/>
      <c r="B11" s="89">
        <f t="shared" ref="B11:B13" si="2">C11+30001</f>
        <v>30004</v>
      </c>
      <c r="C11" s="13">
        <f t="shared" ref="C11:C13" si="3">C10+G10</f>
        <v>3</v>
      </c>
      <c r="D11" s="13" t="str">
        <f t="shared" si="0"/>
        <v>3</v>
      </c>
      <c r="E11" s="3">
        <v>4</v>
      </c>
      <c r="G11" s="3">
        <v>1</v>
      </c>
      <c r="H11" s="3">
        <f t="shared" si="1"/>
        <v>2</v>
      </c>
      <c r="I11" s="11" t="s">
        <v>377</v>
      </c>
      <c r="K11" s="5"/>
      <c r="L11" s="5" t="s">
        <v>30</v>
      </c>
      <c r="M11" s="5" t="s">
        <v>86</v>
      </c>
      <c r="N11" s="35" t="s">
        <v>378</v>
      </c>
      <c r="O11" s="38"/>
    </row>
    <row r="12" spans="1:15" ht="18.75" customHeight="1">
      <c r="A12" s="148"/>
      <c r="B12" s="89">
        <f t="shared" si="2"/>
        <v>30005</v>
      </c>
      <c r="C12" s="13">
        <f t="shared" si="3"/>
        <v>4</v>
      </c>
      <c r="D12" s="13" t="str">
        <f t="shared" si="0"/>
        <v>4</v>
      </c>
      <c r="E12" s="3">
        <v>4</v>
      </c>
      <c r="G12" s="3">
        <v>2</v>
      </c>
      <c r="H12" s="3">
        <f t="shared" si="1"/>
        <v>4</v>
      </c>
      <c r="I12" s="11" t="s">
        <v>543</v>
      </c>
      <c r="J12" s="5" t="s">
        <v>544</v>
      </c>
      <c r="K12" s="5"/>
      <c r="L12" s="5" t="s">
        <v>332</v>
      </c>
      <c r="M12" s="5" t="s">
        <v>86</v>
      </c>
      <c r="N12" s="2" t="s">
        <v>542</v>
      </c>
      <c r="O12" s="38" t="s">
        <v>376</v>
      </c>
    </row>
    <row r="13" spans="1:15" ht="18.75" customHeight="1">
      <c r="A13" s="148"/>
      <c r="B13" s="89">
        <f t="shared" si="2"/>
        <v>30007</v>
      </c>
      <c r="C13" s="13">
        <f t="shared" si="3"/>
        <v>6</v>
      </c>
      <c r="D13" s="13" t="str">
        <f t="shared" si="0"/>
        <v>6</v>
      </c>
      <c r="E13" s="3">
        <v>4</v>
      </c>
      <c r="G13" s="3">
        <v>2</v>
      </c>
      <c r="H13" s="3">
        <f t="shared" si="1"/>
        <v>4</v>
      </c>
      <c r="I13" s="11" t="s">
        <v>545</v>
      </c>
      <c r="J13" s="5" t="s">
        <v>546</v>
      </c>
      <c r="K13" s="5"/>
      <c r="L13" s="5" t="s">
        <v>332</v>
      </c>
      <c r="M13" s="5" t="s">
        <v>86</v>
      </c>
      <c r="N13" s="2" t="s">
        <v>542</v>
      </c>
      <c r="O13" s="38" t="s">
        <v>376</v>
      </c>
    </row>
    <row r="14" spans="1:15" ht="18.75" customHeight="1" thickBot="1">
      <c r="A14" s="149"/>
      <c r="B14" s="97"/>
      <c r="C14" s="74"/>
      <c r="D14" s="74"/>
      <c r="I14" s="11"/>
      <c r="K14" s="5"/>
      <c r="O14" s="38"/>
    </row>
    <row r="15" spans="1:15" ht="30">
      <c r="A15" s="147" t="s">
        <v>384</v>
      </c>
      <c r="B15" s="98">
        <f t="shared" ref="B15:B37" si="4">C15+40001</f>
        <v>40029</v>
      </c>
      <c r="C15" s="99">
        <f>(28+QUOTIENT((I4-1),2))</f>
        <v>28</v>
      </c>
      <c r="D15" s="99" t="str">
        <f t="shared" si="0"/>
        <v>1C</v>
      </c>
      <c r="E15" s="100">
        <v>3</v>
      </c>
      <c r="F15" s="100"/>
      <c r="G15" s="100">
        <v>1</v>
      </c>
      <c r="H15" s="100">
        <v>2</v>
      </c>
      <c r="I15" s="101" t="s">
        <v>385</v>
      </c>
      <c r="J15" s="102" t="s">
        <v>133</v>
      </c>
      <c r="K15" s="103"/>
      <c r="L15" s="104" t="s">
        <v>130</v>
      </c>
      <c r="M15" s="104" t="s">
        <v>86</v>
      </c>
      <c r="N15" s="105" t="s">
        <v>386</v>
      </c>
      <c r="O15" s="106"/>
    </row>
    <row r="16" spans="1:15" ht="30">
      <c r="A16" s="148"/>
      <c r="B16" s="107">
        <f t="shared" si="4"/>
        <v>40069</v>
      </c>
      <c r="C16" s="108">
        <f>(68+QUOTIENT((I4-1),2))</f>
        <v>68</v>
      </c>
      <c r="D16" s="99" t="str">
        <f t="shared" si="0"/>
        <v>44</v>
      </c>
      <c r="E16" s="109">
        <v>3</v>
      </c>
      <c r="F16" s="109"/>
      <c r="G16" s="109">
        <v>1</v>
      </c>
      <c r="H16" s="109">
        <f t="shared" ref="H16:H37" si="5">G16*2</f>
        <v>2</v>
      </c>
      <c r="I16" s="110" t="s">
        <v>387</v>
      </c>
      <c r="J16" s="111" t="s">
        <v>158</v>
      </c>
      <c r="K16" s="112"/>
      <c r="L16" s="113" t="s">
        <v>130</v>
      </c>
      <c r="M16" s="113" t="s">
        <v>86</v>
      </c>
      <c r="N16" s="36" t="s">
        <v>386</v>
      </c>
      <c r="O16" s="114"/>
    </row>
    <row r="17" spans="1:15" ht="30.75" thickBot="1">
      <c r="A17" s="148"/>
      <c r="B17" s="98">
        <f t="shared" si="4"/>
        <v>40189</v>
      </c>
      <c r="C17" s="99">
        <f>(188+QUOTIENT((I4-1),2))</f>
        <v>188</v>
      </c>
      <c r="D17" s="99" t="str">
        <f t="shared" si="0"/>
        <v>BC</v>
      </c>
      <c r="E17" s="109">
        <v>3</v>
      </c>
      <c r="F17" s="109"/>
      <c r="G17" s="109">
        <v>1</v>
      </c>
      <c r="H17" s="109">
        <f t="shared" si="5"/>
        <v>2</v>
      </c>
      <c r="I17" s="110" t="s">
        <v>388</v>
      </c>
      <c r="J17" s="113" t="s">
        <v>82</v>
      </c>
      <c r="K17" s="109"/>
      <c r="L17" s="113" t="s">
        <v>130</v>
      </c>
      <c r="M17" s="113" t="s">
        <v>86</v>
      </c>
      <c r="N17" s="36" t="s">
        <v>386</v>
      </c>
      <c r="O17" s="38" t="s">
        <v>376</v>
      </c>
    </row>
    <row r="18" spans="1:15" ht="52.5" customHeight="1">
      <c r="A18" s="147" t="s">
        <v>389</v>
      </c>
      <c r="B18" s="12">
        <f t="shared" si="4"/>
        <v>40401</v>
      </c>
      <c r="C18" s="32">
        <f>(400+(I4-1)*40)</f>
        <v>400</v>
      </c>
      <c r="D18" s="32" t="str">
        <f t="shared" si="0"/>
        <v>190</v>
      </c>
      <c r="E18" s="6">
        <v>3</v>
      </c>
      <c r="F18" s="6">
        <v>16</v>
      </c>
      <c r="G18" s="6">
        <v>1</v>
      </c>
      <c r="H18" s="6">
        <f t="shared" si="5"/>
        <v>2</v>
      </c>
      <c r="I18" s="10" t="s">
        <v>390</v>
      </c>
      <c r="J18" s="4" t="s">
        <v>391</v>
      </c>
      <c r="K18" s="6">
        <v>120</v>
      </c>
      <c r="L18" s="4" t="s">
        <v>30</v>
      </c>
      <c r="M18" s="4" t="s">
        <v>31</v>
      </c>
      <c r="N18" s="105" t="s">
        <v>392</v>
      </c>
      <c r="O18" s="106" t="s">
        <v>376</v>
      </c>
    </row>
    <row r="19" spans="1:15" ht="37.5" customHeight="1">
      <c r="A19" s="148"/>
      <c r="B19" s="89">
        <f t="shared" si="4"/>
        <v>40402</v>
      </c>
      <c r="C19" s="13">
        <f>C18+G18</f>
        <v>401</v>
      </c>
      <c r="D19" s="13" t="str">
        <f t="shared" si="0"/>
        <v>191</v>
      </c>
      <c r="E19" s="3">
        <v>3</v>
      </c>
      <c r="F19" s="3">
        <v>16</v>
      </c>
      <c r="G19" s="3">
        <v>1</v>
      </c>
      <c r="H19" s="3">
        <f t="shared" si="5"/>
        <v>2</v>
      </c>
      <c r="I19" s="11" t="s">
        <v>393</v>
      </c>
      <c r="J19" s="5" t="s">
        <v>394</v>
      </c>
      <c r="K19" s="3">
        <v>600</v>
      </c>
      <c r="L19" s="5" t="s">
        <v>30</v>
      </c>
      <c r="M19" s="5" t="s">
        <v>31</v>
      </c>
      <c r="N19" s="36" t="s">
        <v>395</v>
      </c>
      <c r="O19" s="38" t="s">
        <v>376</v>
      </c>
    </row>
    <row r="20" spans="1:15" ht="37.5" customHeight="1">
      <c r="A20" s="148"/>
      <c r="B20" s="89">
        <f t="shared" si="4"/>
        <v>40403</v>
      </c>
      <c r="C20" s="13">
        <f t="shared" ref="C20:C37" si="6">C19+G19</f>
        <v>402</v>
      </c>
      <c r="D20" s="118" t="str">
        <f>DEC2HEX(C20)</f>
        <v>192</v>
      </c>
      <c r="E20" s="118">
        <v>3</v>
      </c>
      <c r="F20" s="118">
        <v>16</v>
      </c>
      <c r="G20" s="3">
        <v>2</v>
      </c>
      <c r="H20" s="3">
        <f>G20*2</f>
        <v>4</v>
      </c>
      <c r="I20" s="11" t="s">
        <v>263</v>
      </c>
      <c r="K20" s="3">
        <v>0</v>
      </c>
      <c r="L20" s="5" t="s">
        <v>34</v>
      </c>
      <c r="M20" s="5" t="s">
        <v>31</v>
      </c>
      <c r="N20" s="36" t="s">
        <v>396</v>
      </c>
      <c r="O20" s="38" t="s">
        <v>376</v>
      </c>
    </row>
    <row r="21" spans="1:15" ht="37.5" customHeight="1">
      <c r="A21" s="148"/>
      <c r="B21" s="89">
        <f t="shared" si="4"/>
        <v>40405</v>
      </c>
      <c r="C21" s="13">
        <f t="shared" si="6"/>
        <v>404</v>
      </c>
      <c r="D21" s="13" t="str">
        <f t="shared" si="0"/>
        <v>194</v>
      </c>
      <c r="E21" s="3">
        <v>3</v>
      </c>
      <c r="F21" s="3">
        <v>16</v>
      </c>
      <c r="G21" s="3">
        <v>2</v>
      </c>
      <c r="H21" s="3">
        <f t="shared" si="5"/>
        <v>4</v>
      </c>
      <c r="I21" s="11" t="s">
        <v>330</v>
      </c>
      <c r="J21" s="84" t="s">
        <v>397</v>
      </c>
      <c r="K21" s="3">
        <v>433.92</v>
      </c>
      <c r="L21" s="5" t="s">
        <v>332</v>
      </c>
      <c r="M21" s="5" t="s">
        <v>31</v>
      </c>
      <c r="N21" s="36" t="s">
        <v>398</v>
      </c>
      <c r="O21" s="38" t="s">
        <v>376</v>
      </c>
    </row>
    <row r="22" spans="1:15" ht="60" customHeight="1">
      <c r="A22" s="148"/>
      <c r="B22" s="89">
        <f t="shared" si="4"/>
        <v>40407</v>
      </c>
      <c r="C22" s="13">
        <f t="shared" si="6"/>
        <v>406</v>
      </c>
      <c r="D22" s="13" t="str">
        <f t="shared" si="0"/>
        <v>196</v>
      </c>
      <c r="E22" s="118">
        <v>3</v>
      </c>
      <c r="F22" s="3">
        <v>16</v>
      </c>
      <c r="G22" s="3">
        <v>1</v>
      </c>
      <c r="H22" s="3">
        <f t="shared" si="5"/>
        <v>2</v>
      </c>
      <c r="I22" s="11" t="s">
        <v>334</v>
      </c>
      <c r="J22" s="5" t="s">
        <v>335</v>
      </c>
      <c r="K22" s="3">
        <v>15</v>
      </c>
      <c r="L22" s="5" t="s">
        <v>210</v>
      </c>
      <c r="M22" s="5" t="s">
        <v>31</v>
      </c>
      <c r="N22" s="36" t="s">
        <v>399</v>
      </c>
      <c r="O22" s="38" t="s">
        <v>376</v>
      </c>
    </row>
    <row r="23" spans="1:15" ht="45" customHeight="1">
      <c r="A23" s="148"/>
      <c r="B23" s="89">
        <f t="shared" si="4"/>
        <v>40408</v>
      </c>
      <c r="C23" s="13">
        <f t="shared" si="6"/>
        <v>407</v>
      </c>
      <c r="D23" s="13" t="str">
        <f t="shared" si="0"/>
        <v>197</v>
      </c>
      <c r="E23" s="3">
        <v>3</v>
      </c>
      <c r="F23" s="3">
        <v>16</v>
      </c>
      <c r="G23" s="3">
        <v>1</v>
      </c>
      <c r="H23" s="3">
        <f t="shared" si="5"/>
        <v>2</v>
      </c>
      <c r="I23" s="11" t="s">
        <v>337</v>
      </c>
      <c r="J23" s="5" t="s">
        <v>79</v>
      </c>
      <c r="K23" s="3">
        <v>0</v>
      </c>
      <c r="L23" s="5" t="s">
        <v>30</v>
      </c>
      <c r="M23" s="5" t="s">
        <v>31</v>
      </c>
      <c r="N23" s="36" t="s">
        <v>400</v>
      </c>
      <c r="O23" s="38" t="s">
        <v>376</v>
      </c>
    </row>
    <row r="24" spans="1:15" ht="30" customHeight="1">
      <c r="A24" s="148"/>
      <c r="B24" s="89">
        <f t="shared" si="4"/>
        <v>40409</v>
      </c>
      <c r="C24" s="13">
        <f t="shared" si="6"/>
        <v>408</v>
      </c>
      <c r="D24" s="118" t="str">
        <f>DEC2HEX(C24)</f>
        <v>198</v>
      </c>
      <c r="E24" s="118">
        <v>3</v>
      </c>
      <c r="F24" s="3">
        <v>16</v>
      </c>
      <c r="G24" s="3">
        <v>2</v>
      </c>
      <c r="H24" s="3">
        <f>G24*2</f>
        <v>4</v>
      </c>
      <c r="I24" s="11" t="s">
        <v>401</v>
      </c>
      <c r="K24" s="3">
        <v>1</v>
      </c>
      <c r="L24" s="5" t="s">
        <v>332</v>
      </c>
      <c r="M24" s="5" t="s">
        <v>31</v>
      </c>
      <c r="N24" s="36" t="s">
        <v>402</v>
      </c>
      <c r="O24" s="38" t="s">
        <v>376</v>
      </c>
    </row>
    <row r="25" spans="1:15" ht="30" customHeight="1">
      <c r="A25" s="148"/>
      <c r="B25" s="89">
        <f t="shared" si="4"/>
        <v>40411</v>
      </c>
      <c r="C25" s="13">
        <f t="shared" si="6"/>
        <v>410</v>
      </c>
      <c r="D25" s="118" t="str">
        <f>DEC2HEX(C25)</f>
        <v>19A</v>
      </c>
      <c r="E25" s="3">
        <v>3</v>
      </c>
      <c r="F25" s="3">
        <v>16</v>
      </c>
      <c r="G25" s="3">
        <v>2</v>
      </c>
      <c r="H25" s="3">
        <f>G25*2</f>
        <v>4</v>
      </c>
      <c r="I25" s="11" t="s">
        <v>403</v>
      </c>
      <c r="K25" s="3">
        <v>0</v>
      </c>
      <c r="L25" s="5" t="s">
        <v>332</v>
      </c>
      <c r="M25" s="5" t="s">
        <v>31</v>
      </c>
      <c r="N25" s="36" t="s">
        <v>402</v>
      </c>
      <c r="O25" s="38" t="s">
        <v>376</v>
      </c>
    </row>
    <row r="26" spans="1:15" ht="30" customHeight="1">
      <c r="A26" s="148"/>
      <c r="B26" s="89">
        <f t="shared" si="4"/>
        <v>40413</v>
      </c>
      <c r="C26" s="13">
        <f t="shared" si="6"/>
        <v>412</v>
      </c>
      <c r="D26" s="13" t="str">
        <f t="shared" si="0"/>
        <v>19C</v>
      </c>
      <c r="E26" s="118">
        <v>3</v>
      </c>
      <c r="F26" s="3">
        <v>16</v>
      </c>
      <c r="G26" s="3">
        <v>2</v>
      </c>
      <c r="H26" s="3">
        <f t="shared" si="5"/>
        <v>4</v>
      </c>
      <c r="I26" s="11" t="s">
        <v>404</v>
      </c>
      <c r="K26" s="3">
        <v>1</v>
      </c>
      <c r="L26" s="5" t="s">
        <v>332</v>
      </c>
      <c r="M26" s="5" t="s">
        <v>31</v>
      </c>
      <c r="N26" s="36" t="s">
        <v>405</v>
      </c>
      <c r="O26" s="38" t="s">
        <v>376</v>
      </c>
    </row>
    <row r="27" spans="1:15" ht="30" customHeight="1">
      <c r="A27" s="148"/>
      <c r="B27" s="89">
        <f t="shared" si="4"/>
        <v>40415</v>
      </c>
      <c r="C27" s="13">
        <f t="shared" si="6"/>
        <v>414</v>
      </c>
      <c r="D27" s="13" t="str">
        <f t="shared" si="0"/>
        <v>19E</v>
      </c>
      <c r="E27" s="3">
        <v>3</v>
      </c>
      <c r="F27" s="3">
        <v>16</v>
      </c>
      <c r="G27" s="3">
        <v>2</v>
      </c>
      <c r="H27" s="3">
        <f t="shared" si="5"/>
        <v>4</v>
      </c>
      <c r="I27" s="11" t="s">
        <v>406</v>
      </c>
      <c r="K27" s="3">
        <v>0</v>
      </c>
      <c r="L27" s="5" t="s">
        <v>332</v>
      </c>
      <c r="M27" s="5" t="s">
        <v>31</v>
      </c>
      <c r="N27" s="36" t="s">
        <v>405</v>
      </c>
      <c r="O27" s="38" t="s">
        <v>376</v>
      </c>
    </row>
    <row r="28" spans="1:15" ht="45" customHeight="1">
      <c r="A28" s="148"/>
      <c r="B28" s="89">
        <f t="shared" si="4"/>
        <v>40417</v>
      </c>
      <c r="C28" s="13">
        <f t="shared" si="6"/>
        <v>416</v>
      </c>
      <c r="D28" s="13" t="str">
        <f t="shared" si="0"/>
        <v>1A0</v>
      </c>
      <c r="E28" s="118">
        <v>3</v>
      </c>
      <c r="F28" s="3">
        <v>16</v>
      </c>
      <c r="G28" s="3">
        <v>2</v>
      </c>
      <c r="H28" s="3">
        <f t="shared" si="5"/>
        <v>4</v>
      </c>
      <c r="I28" s="129" t="s">
        <v>407</v>
      </c>
      <c r="K28" s="3">
        <v>0</v>
      </c>
      <c r="L28" s="5" t="s">
        <v>332</v>
      </c>
      <c r="M28" s="5" t="s">
        <v>31</v>
      </c>
      <c r="N28" s="36" t="s">
        <v>547</v>
      </c>
      <c r="O28" s="38" t="s">
        <v>376</v>
      </c>
    </row>
    <row r="29" spans="1:15" ht="18.75" customHeight="1">
      <c r="A29" s="148"/>
      <c r="B29" s="89">
        <f t="shared" si="4"/>
        <v>40419</v>
      </c>
      <c r="C29" s="13">
        <f t="shared" si="6"/>
        <v>418</v>
      </c>
      <c r="D29" s="13" t="str">
        <f t="shared" si="0"/>
        <v>1A2</v>
      </c>
      <c r="E29" s="3">
        <v>3</v>
      </c>
      <c r="F29" s="3">
        <v>16</v>
      </c>
      <c r="G29" s="3">
        <v>2</v>
      </c>
      <c r="H29" s="3">
        <f t="shared" si="5"/>
        <v>4</v>
      </c>
      <c r="I29" s="11"/>
      <c r="O29" s="38" t="s">
        <v>376</v>
      </c>
    </row>
    <row r="30" spans="1:15" ht="18.75" customHeight="1">
      <c r="A30" s="148"/>
      <c r="B30" s="89">
        <f t="shared" si="4"/>
        <v>40421</v>
      </c>
      <c r="C30" s="13">
        <f t="shared" si="6"/>
        <v>420</v>
      </c>
      <c r="D30" s="13" t="str">
        <f t="shared" si="0"/>
        <v>1A4</v>
      </c>
      <c r="E30" s="118">
        <v>3</v>
      </c>
      <c r="F30" s="3">
        <v>16</v>
      </c>
      <c r="G30" s="3">
        <v>2</v>
      </c>
      <c r="H30" s="3">
        <f t="shared" si="5"/>
        <v>4</v>
      </c>
      <c r="I30" s="11"/>
      <c r="O30" s="38" t="s">
        <v>376</v>
      </c>
    </row>
    <row r="31" spans="1:15" ht="18.75" customHeight="1">
      <c r="A31" s="148"/>
      <c r="B31" s="89">
        <f t="shared" si="4"/>
        <v>40423</v>
      </c>
      <c r="C31" s="13">
        <f t="shared" si="6"/>
        <v>422</v>
      </c>
      <c r="D31" s="13" t="str">
        <f t="shared" si="0"/>
        <v>1A6</v>
      </c>
      <c r="E31" s="3">
        <v>3</v>
      </c>
      <c r="F31" s="3">
        <v>16</v>
      </c>
      <c r="G31" s="3">
        <v>2</v>
      </c>
      <c r="H31" s="3">
        <f t="shared" si="5"/>
        <v>4</v>
      </c>
      <c r="I31" s="11"/>
      <c r="O31" s="38" t="s">
        <v>376</v>
      </c>
    </row>
    <row r="32" spans="1:15" ht="18.75" customHeight="1">
      <c r="A32" s="148"/>
      <c r="B32" s="89">
        <f t="shared" si="4"/>
        <v>40425</v>
      </c>
      <c r="C32" s="13">
        <f t="shared" si="6"/>
        <v>424</v>
      </c>
      <c r="D32" s="13" t="str">
        <f t="shared" si="0"/>
        <v>1A8</v>
      </c>
      <c r="E32" s="3">
        <v>3</v>
      </c>
      <c r="F32" s="3">
        <v>16</v>
      </c>
      <c r="G32" s="3">
        <v>2</v>
      </c>
      <c r="H32" s="3">
        <f t="shared" si="5"/>
        <v>4</v>
      </c>
      <c r="I32" s="11"/>
      <c r="O32" s="38" t="s">
        <v>376</v>
      </c>
    </row>
    <row r="33" spans="1:15" ht="18.75" customHeight="1" thickBot="1">
      <c r="A33" s="148"/>
      <c r="B33" s="89">
        <f t="shared" si="4"/>
        <v>40427</v>
      </c>
      <c r="C33" s="13">
        <f t="shared" si="6"/>
        <v>426</v>
      </c>
      <c r="D33" s="118" t="str">
        <f>DEC2HEX(C33)</f>
        <v>1AA</v>
      </c>
      <c r="E33" s="3">
        <v>3</v>
      </c>
      <c r="F33" s="3">
        <v>16</v>
      </c>
      <c r="G33" s="3">
        <v>1</v>
      </c>
      <c r="H33" s="3">
        <f>G33*2</f>
        <v>2</v>
      </c>
      <c r="I33" s="11" t="s">
        <v>548</v>
      </c>
      <c r="K33" s="3">
        <v>6</v>
      </c>
      <c r="L33" s="5" t="s">
        <v>30</v>
      </c>
      <c r="M33" s="5" t="s">
        <v>31</v>
      </c>
      <c r="N33" s="119" t="s">
        <v>549</v>
      </c>
      <c r="O33" s="38" t="s">
        <v>376</v>
      </c>
    </row>
    <row r="34" spans="1:15" ht="18.75" hidden="1" customHeight="1">
      <c r="A34" s="148"/>
      <c r="B34" s="89">
        <f t="shared" si="4"/>
        <v>40428</v>
      </c>
      <c r="C34" s="13">
        <f t="shared" si="6"/>
        <v>427</v>
      </c>
      <c r="D34" s="13" t="str">
        <f t="shared" si="0"/>
        <v>1AB</v>
      </c>
      <c r="E34" s="3">
        <v>3</v>
      </c>
      <c r="F34" s="3">
        <v>16</v>
      </c>
      <c r="G34" s="3">
        <v>10</v>
      </c>
      <c r="H34" s="3">
        <f t="shared" si="5"/>
        <v>20</v>
      </c>
      <c r="I34" s="11" t="s">
        <v>345</v>
      </c>
      <c r="M34" s="5" t="s">
        <v>31</v>
      </c>
      <c r="N34" s="2" t="s">
        <v>460</v>
      </c>
      <c r="O34" s="38" t="s">
        <v>550</v>
      </c>
    </row>
    <row r="35" spans="1:15" ht="52.5" hidden="1" customHeight="1">
      <c r="A35" s="148"/>
      <c r="B35" s="89">
        <f t="shared" si="4"/>
        <v>40438</v>
      </c>
      <c r="C35" s="13">
        <f t="shared" si="6"/>
        <v>437</v>
      </c>
      <c r="D35" s="13" t="str">
        <f t="shared" si="0"/>
        <v>1B5</v>
      </c>
      <c r="E35" s="3">
        <v>3</v>
      </c>
      <c r="F35" s="3">
        <v>16</v>
      </c>
      <c r="G35" s="3">
        <v>1</v>
      </c>
      <c r="H35" s="3">
        <f t="shared" si="5"/>
        <v>2</v>
      </c>
      <c r="I35" s="11" t="s">
        <v>420</v>
      </c>
      <c r="K35" s="85" t="s">
        <v>421</v>
      </c>
      <c r="L35" s="5" t="s">
        <v>422</v>
      </c>
      <c r="M35" s="5" t="s">
        <v>31</v>
      </c>
      <c r="N35" s="36" t="s">
        <v>423</v>
      </c>
      <c r="O35" s="38" t="s">
        <v>550</v>
      </c>
    </row>
    <row r="36" spans="1:15" ht="18.75" hidden="1" customHeight="1">
      <c r="A36" s="148"/>
      <c r="B36" s="89">
        <f t="shared" si="4"/>
        <v>40439</v>
      </c>
      <c r="C36" s="13">
        <f t="shared" si="6"/>
        <v>438</v>
      </c>
      <c r="D36" s="13" t="str">
        <f t="shared" si="0"/>
        <v>1B6</v>
      </c>
      <c r="E36" s="3">
        <v>3</v>
      </c>
      <c r="F36" s="3">
        <v>16</v>
      </c>
      <c r="G36" s="3">
        <v>1</v>
      </c>
      <c r="H36" s="3">
        <f t="shared" si="5"/>
        <v>2</v>
      </c>
      <c r="I36" s="11" t="s">
        <v>424</v>
      </c>
      <c r="K36" s="85" t="s">
        <v>425</v>
      </c>
      <c r="L36" s="5" t="s">
        <v>422</v>
      </c>
      <c r="M36" s="5" t="s">
        <v>31</v>
      </c>
      <c r="N36" s="2" t="s">
        <v>426</v>
      </c>
      <c r="O36" s="38" t="s">
        <v>376</v>
      </c>
    </row>
    <row r="37" spans="1:15" ht="18.75" hidden="1" customHeight="1" thickBot="1">
      <c r="A37" s="149"/>
      <c r="B37" s="89">
        <f t="shared" si="4"/>
        <v>40440</v>
      </c>
      <c r="C37" s="13">
        <f t="shared" si="6"/>
        <v>439</v>
      </c>
      <c r="D37" s="74" t="str">
        <f t="shared" si="0"/>
        <v>1B7</v>
      </c>
      <c r="E37" s="3">
        <v>3</v>
      </c>
      <c r="F37" s="3">
        <v>16</v>
      </c>
      <c r="G37" s="90">
        <v>1</v>
      </c>
      <c r="H37" s="90">
        <f t="shared" si="5"/>
        <v>2</v>
      </c>
      <c r="I37" s="115" t="s">
        <v>427</v>
      </c>
      <c r="J37" s="92"/>
      <c r="K37" s="120" t="s">
        <v>428</v>
      </c>
      <c r="L37" s="92" t="s">
        <v>422</v>
      </c>
      <c r="M37" s="92" t="s">
        <v>31</v>
      </c>
      <c r="N37" s="2" t="s">
        <v>426</v>
      </c>
      <c r="O37" s="38" t="s">
        <v>551</v>
      </c>
    </row>
    <row r="38" spans="1:15" ht="18.75">
      <c r="A38" s="40"/>
      <c r="B38" s="32"/>
      <c r="C38" s="32"/>
      <c r="D38" s="32"/>
      <c r="E38" s="6"/>
      <c r="F38" s="6"/>
      <c r="G38" s="6"/>
      <c r="H38" s="6"/>
      <c r="I38" s="4"/>
      <c r="J38" s="4"/>
      <c r="K38" s="6"/>
      <c r="L38" s="4"/>
      <c r="M38" s="4"/>
      <c r="N38" s="34"/>
      <c r="O38" s="4"/>
    </row>
    <row r="39" spans="1:15" ht="18.75">
      <c r="B39" s="13"/>
      <c r="C39" s="13"/>
      <c r="D39" s="13"/>
    </row>
    <row r="40" spans="1:15" ht="18.75">
      <c r="B40" s="13"/>
      <c r="C40" s="13"/>
      <c r="D40" s="13"/>
    </row>
    <row r="41" spans="1:15" ht="18.75">
      <c r="B41" s="13"/>
      <c r="C41" s="13"/>
      <c r="D41" s="13"/>
    </row>
    <row r="42" spans="1:15" ht="18.75">
      <c r="B42" s="13"/>
      <c r="C42" s="13"/>
      <c r="D42" s="13"/>
    </row>
    <row r="43" spans="1:15" s="3" customFormat="1" ht="18.75">
      <c r="A43" s="1"/>
      <c r="B43" s="13"/>
      <c r="C43" s="13"/>
      <c r="D43" s="13"/>
      <c r="I43" s="5"/>
      <c r="J43" s="5"/>
      <c r="L43" s="5"/>
      <c r="M43" s="5"/>
      <c r="N43" s="2"/>
      <c r="O43" s="5"/>
    </row>
    <row r="44" spans="1:15" s="3" customFormat="1" ht="18.75">
      <c r="A44" s="1"/>
      <c r="B44" s="13"/>
      <c r="C44" s="13"/>
      <c r="D44" s="13"/>
      <c r="I44" s="5"/>
      <c r="J44" s="5"/>
      <c r="L44" s="5"/>
      <c r="M44" s="5"/>
      <c r="N44" s="2"/>
      <c r="O44" s="5"/>
    </row>
    <row r="45" spans="1:15" s="3" customFormat="1" ht="18.75">
      <c r="A45" s="1"/>
      <c r="B45" s="13"/>
      <c r="C45" s="13"/>
      <c r="D45" s="13"/>
      <c r="I45" s="5"/>
      <c r="J45" s="5"/>
      <c r="L45" s="5"/>
      <c r="M45" s="5"/>
      <c r="N45" s="2"/>
      <c r="O45" s="5"/>
    </row>
    <row r="46" spans="1:15" s="3" customFormat="1" ht="18.75">
      <c r="A46" s="1"/>
      <c r="B46" s="13"/>
      <c r="C46" s="13"/>
      <c r="D46" s="13"/>
      <c r="I46" s="5"/>
      <c r="J46" s="5"/>
      <c r="L46" s="5"/>
      <c r="M46" s="5"/>
      <c r="N46" s="2"/>
      <c r="O46" s="5"/>
    </row>
    <row r="47" spans="1:15" s="3" customFormat="1" ht="18.75">
      <c r="A47" s="1"/>
      <c r="B47" s="13"/>
      <c r="C47" s="13"/>
      <c r="D47" s="13"/>
      <c r="I47" s="5"/>
      <c r="J47" s="5"/>
      <c r="L47" s="5"/>
      <c r="M47" s="5"/>
      <c r="N47" s="2"/>
      <c r="O47" s="5"/>
    </row>
    <row r="48" spans="1:15" s="3" customFormat="1" ht="18.75">
      <c r="A48" s="1"/>
      <c r="B48" s="13"/>
      <c r="C48" s="13"/>
      <c r="D48" s="13"/>
      <c r="I48" s="5"/>
      <c r="J48" s="5"/>
      <c r="L48" s="5"/>
      <c r="M48" s="5"/>
      <c r="N48" s="2"/>
      <c r="O48" s="5"/>
    </row>
    <row r="49" spans="1:15" s="3" customFormat="1" ht="18.75">
      <c r="A49" s="1"/>
      <c r="B49" s="13"/>
      <c r="C49" s="13"/>
      <c r="D49" s="13"/>
      <c r="I49" s="5"/>
      <c r="J49" s="5"/>
      <c r="L49" s="5"/>
      <c r="M49" s="5"/>
      <c r="N49" s="2"/>
      <c r="O49" s="5"/>
    </row>
    <row r="50" spans="1:15" s="3" customFormat="1" ht="18.75">
      <c r="A50" s="1"/>
      <c r="B50" s="13"/>
      <c r="C50" s="13"/>
      <c r="D50" s="13"/>
      <c r="I50" s="5"/>
      <c r="J50" s="5"/>
      <c r="L50" s="5"/>
      <c r="M50" s="5"/>
      <c r="N50" s="2"/>
      <c r="O50" s="5"/>
    </row>
    <row r="51" spans="1:15" s="3" customFormat="1" ht="18.75">
      <c r="A51" s="1"/>
      <c r="B51" s="13"/>
      <c r="C51" s="13"/>
      <c r="D51" s="13"/>
      <c r="I51" s="5"/>
      <c r="J51" s="5"/>
      <c r="L51" s="5"/>
      <c r="M51" s="5"/>
      <c r="N51" s="2"/>
      <c r="O51" s="5"/>
    </row>
  </sheetData>
  <mergeCells count="3">
    <mergeCell ref="A9:A14"/>
    <mergeCell ref="A15:A17"/>
    <mergeCell ref="A18:A37"/>
  </mergeCells>
  <dataValidations disablePrompts="1" count="1">
    <dataValidation type="whole" allowBlank="1" showInputMessage="1" showErrorMessage="1" sqref="I4:I6" xr:uid="{00000000-0002-0000-0800-000000000000}">
      <formula1>1</formula1>
      <formula2>40</formula2>
    </dataValidation>
  </dataValidations>
  <pageMargins left="0.7" right="0.7" top="0.75" bottom="0.75" header="0.3" footer="0.3"/>
  <pageSetup orientation="portrait" r:id="rId1"/>
  <tableParts count="1">
    <tablePart r:id="rId2"/>
  </tableParts>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2:O54"/>
  <sheetViews>
    <sheetView topLeftCell="A22" zoomScale="80" zoomScaleNormal="80" workbookViewId="0">
      <selection activeCell="I22" sqref="I22"/>
    </sheetView>
  </sheetViews>
  <sheetFormatPr defaultColWidth="9.140625" defaultRowHeight="15"/>
  <cols>
    <col min="1" max="1" width="24.42578125" style="1" customWidth="1"/>
    <col min="2" max="4" width="15" style="3" customWidth="1"/>
    <col min="5" max="6" width="11.42578125" style="3" customWidth="1"/>
    <col min="7" max="7" width="14.140625" style="3" customWidth="1"/>
    <col min="8" max="8" width="10" style="3" customWidth="1"/>
    <col min="9" max="9" width="40.42578125" style="5" customWidth="1"/>
    <col min="10" max="10" width="14.42578125" style="5" customWidth="1"/>
    <col min="11" max="11" width="8.42578125" style="3" customWidth="1"/>
    <col min="12" max="12" width="8.42578125" style="5" customWidth="1"/>
    <col min="13" max="13" width="14.42578125" style="5" customWidth="1"/>
    <col min="14" max="14" width="84.85546875" style="2" customWidth="1"/>
    <col min="15" max="15" width="33.85546875" style="5" customWidth="1"/>
    <col min="16" max="16384" width="9.140625" style="1"/>
  </cols>
  <sheetData>
    <row r="2" spans="1:15" ht="46.5">
      <c r="A2" s="14" t="s">
        <v>552</v>
      </c>
    </row>
    <row r="3" spans="1:15" ht="15.75" thickBot="1"/>
    <row r="4" spans="1:15" s="17" customFormat="1" ht="34.5" thickBot="1">
      <c r="A4" s="7" t="s">
        <v>361</v>
      </c>
      <c r="B4" s="8"/>
      <c r="C4" s="8"/>
      <c r="D4" s="8"/>
      <c r="E4" s="8"/>
      <c r="F4" s="8"/>
      <c r="G4" s="8"/>
      <c r="H4" s="8"/>
      <c r="I4" s="33">
        <v>1</v>
      </c>
      <c r="J4" s="15" t="s">
        <v>362</v>
      </c>
      <c r="K4" s="8"/>
      <c r="L4" s="9"/>
      <c r="M4" s="9"/>
      <c r="N4" s="16"/>
      <c r="O4" s="9"/>
    </row>
    <row r="5" spans="1:15" s="30" customFormat="1" ht="18.75">
      <c r="A5" s="25"/>
      <c r="B5" s="26"/>
      <c r="C5" s="26"/>
      <c r="D5" s="26"/>
      <c r="E5" s="26"/>
      <c r="F5" s="26"/>
      <c r="G5" s="26"/>
      <c r="H5" s="26"/>
      <c r="I5" s="27"/>
      <c r="J5" s="31" t="s">
        <v>363</v>
      </c>
      <c r="K5" s="26"/>
      <c r="L5" s="28"/>
      <c r="M5" s="28"/>
      <c r="N5" s="29"/>
      <c r="O5" s="28"/>
    </row>
    <row r="6" spans="1:15" s="17" customFormat="1" ht="17.100000000000001" customHeight="1">
      <c r="A6" s="7"/>
      <c r="B6" s="8"/>
      <c r="C6" s="8"/>
      <c r="D6" s="8"/>
      <c r="E6" s="8"/>
      <c r="F6" s="8"/>
      <c r="G6" s="8"/>
      <c r="H6" s="8"/>
      <c r="I6" s="24"/>
      <c r="J6" s="15"/>
      <c r="K6" s="8"/>
      <c r="L6" s="9"/>
      <c r="M6" s="9"/>
      <c r="N6" s="16"/>
      <c r="O6" s="9"/>
    </row>
    <row r="7" spans="1:15" s="18" customFormat="1" ht="27" customHeight="1">
      <c r="B7" s="18" t="s">
        <v>2</v>
      </c>
      <c r="C7" s="18" t="s">
        <v>3</v>
      </c>
      <c r="D7" s="18" t="s">
        <v>4</v>
      </c>
      <c r="E7" s="18" t="s">
        <v>5</v>
      </c>
      <c r="G7" s="18" t="s">
        <v>6</v>
      </c>
      <c r="H7" s="18" t="s">
        <v>7</v>
      </c>
      <c r="I7" s="18" t="s">
        <v>8</v>
      </c>
      <c r="J7" s="18" t="s">
        <v>9</v>
      </c>
      <c r="K7" s="18" t="s">
        <v>10</v>
      </c>
      <c r="L7" s="18" t="s">
        <v>11</v>
      </c>
      <c r="M7" s="18" t="s">
        <v>12</v>
      </c>
      <c r="N7" s="19" t="s">
        <v>13</v>
      </c>
      <c r="O7" s="18" t="s">
        <v>364</v>
      </c>
    </row>
    <row r="8" spans="1:15" s="23" customFormat="1" ht="57" thickBot="1">
      <c r="A8" s="20"/>
      <c r="B8" s="21" t="s">
        <v>14</v>
      </c>
      <c r="C8" s="21" t="s">
        <v>15</v>
      </c>
      <c r="D8" s="21" t="s">
        <v>16</v>
      </c>
      <c r="E8" s="21" t="s">
        <v>17</v>
      </c>
      <c r="F8" s="21" t="s">
        <v>18</v>
      </c>
      <c r="G8" s="21" t="s">
        <v>365</v>
      </c>
      <c r="H8" s="21" t="s">
        <v>21</v>
      </c>
      <c r="I8" s="22" t="s">
        <v>22</v>
      </c>
      <c r="J8" s="22" t="s">
        <v>366</v>
      </c>
      <c r="K8" s="21" t="s">
        <v>24</v>
      </c>
      <c r="L8" s="22" t="s">
        <v>25</v>
      </c>
      <c r="M8" s="22" t="s">
        <v>26</v>
      </c>
      <c r="N8" s="22" t="s">
        <v>367</v>
      </c>
      <c r="O8" s="128" t="s">
        <v>368</v>
      </c>
    </row>
    <row r="9" spans="1:15" ht="18.75" customHeight="1">
      <c r="A9" s="147" t="s">
        <v>369</v>
      </c>
      <c r="B9" s="12">
        <f>C9+30001</f>
        <v>30001</v>
      </c>
      <c r="C9" s="32">
        <f>((I4-1)*32)</f>
        <v>0</v>
      </c>
      <c r="D9" s="32" t="str">
        <f t="shared" ref="D9:D40" si="0">DEC2HEX(C9)</f>
        <v>0</v>
      </c>
      <c r="E9" s="6">
        <v>4</v>
      </c>
      <c r="F9" s="6"/>
      <c r="G9" s="6">
        <v>1</v>
      </c>
      <c r="H9" s="6">
        <f t="shared" ref="H9:H18" si="1">G9*2</f>
        <v>2</v>
      </c>
      <c r="I9" s="10" t="s">
        <v>370</v>
      </c>
      <c r="J9" s="4" t="s">
        <v>371</v>
      </c>
      <c r="K9" s="4"/>
      <c r="L9" s="4" t="s">
        <v>30</v>
      </c>
      <c r="M9" s="4" t="s">
        <v>86</v>
      </c>
      <c r="N9" s="34" t="s">
        <v>372</v>
      </c>
      <c r="O9" s="38"/>
    </row>
    <row r="10" spans="1:15" ht="18.75" customHeight="1">
      <c r="A10" s="148"/>
      <c r="B10" s="89">
        <f>C10+30001</f>
        <v>30002</v>
      </c>
      <c r="C10" s="13">
        <f>C9+G9</f>
        <v>1</v>
      </c>
      <c r="D10" s="13" t="str">
        <f t="shared" si="0"/>
        <v>1</v>
      </c>
      <c r="E10" s="3">
        <v>4</v>
      </c>
      <c r="G10" s="3">
        <v>2</v>
      </c>
      <c r="H10" s="3">
        <f t="shared" si="1"/>
        <v>4</v>
      </c>
      <c r="I10" s="11" t="s">
        <v>553</v>
      </c>
      <c r="J10" s="5" t="s">
        <v>554</v>
      </c>
      <c r="K10" s="5"/>
      <c r="L10" s="5" t="s">
        <v>332</v>
      </c>
      <c r="M10" s="5" t="s">
        <v>86</v>
      </c>
      <c r="N10" s="2" t="s">
        <v>555</v>
      </c>
      <c r="O10" s="38" t="s">
        <v>376</v>
      </c>
    </row>
    <row r="11" spans="1:15" ht="18.75">
      <c r="A11" s="148"/>
      <c r="B11" s="89">
        <f t="shared" ref="B11:B18" si="2">C11+30001</f>
        <v>30004</v>
      </c>
      <c r="C11" s="13">
        <f t="shared" ref="C11:C18" si="3">C10+G10</f>
        <v>3</v>
      </c>
      <c r="D11" s="13" t="str">
        <f t="shared" si="0"/>
        <v>3</v>
      </c>
      <c r="E11" s="3">
        <v>4</v>
      </c>
      <c r="G11" s="3">
        <v>1</v>
      </c>
      <c r="H11" s="3">
        <f t="shared" si="1"/>
        <v>2</v>
      </c>
      <c r="I11" s="11" t="s">
        <v>377</v>
      </c>
      <c r="K11" s="5"/>
      <c r="L11" s="5" t="s">
        <v>30</v>
      </c>
      <c r="M11" s="5" t="s">
        <v>86</v>
      </c>
      <c r="N11" s="35" t="s">
        <v>378</v>
      </c>
      <c r="O11" s="38"/>
    </row>
    <row r="12" spans="1:15" ht="18.75" customHeight="1">
      <c r="A12" s="148"/>
      <c r="B12" s="89">
        <f t="shared" si="2"/>
        <v>30005</v>
      </c>
      <c r="C12" s="13">
        <f t="shared" si="3"/>
        <v>4</v>
      </c>
      <c r="D12" s="13" t="str">
        <f t="shared" si="0"/>
        <v>4</v>
      </c>
      <c r="E12" s="3">
        <v>4</v>
      </c>
      <c r="G12" s="3">
        <v>2</v>
      </c>
      <c r="H12" s="3">
        <f t="shared" si="1"/>
        <v>4</v>
      </c>
      <c r="I12" s="11" t="s">
        <v>556</v>
      </c>
      <c r="J12" s="5" t="s">
        <v>557</v>
      </c>
      <c r="K12" s="5"/>
      <c r="L12" s="5" t="s">
        <v>332</v>
      </c>
      <c r="M12" s="5" t="s">
        <v>86</v>
      </c>
      <c r="N12" s="2" t="s">
        <v>555</v>
      </c>
      <c r="O12" s="38" t="s">
        <v>376</v>
      </c>
    </row>
    <row r="13" spans="1:15" ht="18.75" customHeight="1">
      <c r="A13" s="148"/>
      <c r="B13" s="89">
        <f t="shared" si="2"/>
        <v>30007</v>
      </c>
      <c r="C13" s="13">
        <f t="shared" si="3"/>
        <v>6</v>
      </c>
      <c r="D13" s="13" t="str">
        <f t="shared" si="0"/>
        <v>6</v>
      </c>
      <c r="E13" s="3">
        <v>4</v>
      </c>
      <c r="G13" s="3">
        <v>2</v>
      </c>
      <c r="H13" s="3">
        <f t="shared" si="1"/>
        <v>4</v>
      </c>
      <c r="I13" s="11" t="s">
        <v>558</v>
      </c>
      <c r="J13" s="5" t="s">
        <v>557</v>
      </c>
      <c r="K13" s="5"/>
      <c r="L13" s="5" t="s">
        <v>332</v>
      </c>
      <c r="M13" s="5" t="s">
        <v>86</v>
      </c>
      <c r="N13" s="2" t="s">
        <v>555</v>
      </c>
      <c r="O13" s="38" t="s">
        <v>376</v>
      </c>
    </row>
    <row r="14" spans="1:15" ht="18.75" customHeight="1">
      <c r="A14" s="148"/>
      <c r="B14" s="89">
        <f t="shared" si="2"/>
        <v>30009</v>
      </c>
      <c r="C14" s="13">
        <f t="shared" si="3"/>
        <v>8</v>
      </c>
      <c r="D14" s="13" t="str">
        <f t="shared" si="0"/>
        <v>8</v>
      </c>
      <c r="E14" s="3">
        <v>4</v>
      </c>
      <c r="G14" s="3">
        <v>2</v>
      </c>
      <c r="H14" s="3">
        <f t="shared" si="1"/>
        <v>4</v>
      </c>
      <c r="I14" s="11" t="s">
        <v>559</v>
      </c>
      <c r="J14" s="5" t="s">
        <v>560</v>
      </c>
      <c r="K14" s="5"/>
      <c r="L14" s="5" t="s">
        <v>332</v>
      </c>
      <c r="M14" s="5" t="s">
        <v>86</v>
      </c>
      <c r="N14" s="2" t="s">
        <v>555</v>
      </c>
      <c r="O14" s="38" t="s">
        <v>376</v>
      </c>
    </row>
    <row r="15" spans="1:15" ht="18.75" customHeight="1">
      <c r="A15" s="148"/>
      <c r="B15" s="89">
        <f t="shared" si="2"/>
        <v>30011</v>
      </c>
      <c r="C15" s="13">
        <f t="shared" si="3"/>
        <v>10</v>
      </c>
      <c r="D15" s="13" t="str">
        <f t="shared" si="0"/>
        <v>A</v>
      </c>
      <c r="E15" s="3">
        <v>4</v>
      </c>
      <c r="G15" s="3">
        <v>2</v>
      </c>
      <c r="H15" s="3">
        <f>G15*2</f>
        <v>4</v>
      </c>
      <c r="I15" s="11" t="s">
        <v>561</v>
      </c>
      <c r="J15" s="5" t="s">
        <v>560</v>
      </c>
      <c r="K15" s="5"/>
      <c r="L15" s="5" t="s">
        <v>332</v>
      </c>
      <c r="M15" s="5" t="s">
        <v>86</v>
      </c>
      <c r="N15" s="2" t="s">
        <v>555</v>
      </c>
      <c r="O15" s="38" t="s">
        <v>376</v>
      </c>
    </row>
    <row r="16" spans="1:15" ht="18.75" customHeight="1">
      <c r="A16" s="148"/>
      <c r="B16" s="89">
        <f t="shared" si="2"/>
        <v>30013</v>
      </c>
      <c r="C16" s="13">
        <f t="shared" si="3"/>
        <v>12</v>
      </c>
      <c r="D16" s="13" t="str">
        <f t="shared" si="0"/>
        <v>C</v>
      </c>
      <c r="E16" s="3">
        <v>4</v>
      </c>
      <c r="G16" s="3">
        <v>2</v>
      </c>
      <c r="H16" s="3">
        <f>G16*2</f>
        <v>4</v>
      </c>
      <c r="I16" s="11" t="s">
        <v>562</v>
      </c>
      <c r="J16" s="5" t="s">
        <v>563</v>
      </c>
      <c r="K16" s="5"/>
      <c r="L16" s="5" t="s">
        <v>332</v>
      </c>
      <c r="M16" s="5" t="s">
        <v>86</v>
      </c>
      <c r="N16" s="2" t="s">
        <v>555</v>
      </c>
      <c r="O16" s="38" t="s">
        <v>376</v>
      </c>
    </row>
    <row r="17" spans="1:15" ht="18.75" customHeight="1">
      <c r="A17" s="148"/>
      <c r="B17" s="89">
        <f t="shared" si="2"/>
        <v>30015</v>
      </c>
      <c r="C17" s="13">
        <f t="shared" si="3"/>
        <v>14</v>
      </c>
      <c r="D17" s="13" t="str">
        <f t="shared" si="0"/>
        <v>E</v>
      </c>
      <c r="E17" s="3">
        <v>4</v>
      </c>
      <c r="G17" s="3">
        <v>2</v>
      </c>
      <c r="H17" s="3">
        <f t="shared" si="1"/>
        <v>4</v>
      </c>
      <c r="I17" s="11" t="s">
        <v>564</v>
      </c>
      <c r="J17" s="5" t="s">
        <v>563</v>
      </c>
      <c r="K17" s="5"/>
      <c r="L17" s="5" t="s">
        <v>332</v>
      </c>
      <c r="M17" s="5" t="s">
        <v>86</v>
      </c>
      <c r="N17" s="2" t="s">
        <v>555</v>
      </c>
      <c r="O17" s="38" t="s">
        <v>376</v>
      </c>
    </row>
    <row r="18" spans="1:15" ht="18.75" customHeight="1" thickBot="1">
      <c r="A18" s="149"/>
      <c r="B18" s="97">
        <f t="shared" si="2"/>
        <v>30017</v>
      </c>
      <c r="C18" s="74">
        <f t="shared" si="3"/>
        <v>16</v>
      </c>
      <c r="D18" s="74" t="str">
        <f t="shared" si="0"/>
        <v>10</v>
      </c>
      <c r="E18" s="3">
        <v>4</v>
      </c>
      <c r="G18" s="3">
        <v>2</v>
      </c>
      <c r="H18" s="3">
        <f t="shared" si="1"/>
        <v>4</v>
      </c>
      <c r="I18" s="11" t="s">
        <v>545</v>
      </c>
      <c r="J18" s="5" t="s">
        <v>565</v>
      </c>
      <c r="K18" s="5"/>
      <c r="L18" s="5" t="s">
        <v>332</v>
      </c>
      <c r="M18" s="5" t="s">
        <v>86</v>
      </c>
      <c r="N18" s="2" t="s">
        <v>555</v>
      </c>
      <c r="O18" s="38" t="s">
        <v>376</v>
      </c>
    </row>
    <row r="19" spans="1:15" ht="30">
      <c r="A19" s="147" t="s">
        <v>384</v>
      </c>
      <c r="B19" s="98">
        <f t="shared" ref="B19:B40" si="4">C19+40001</f>
        <v>40029</v>
      </c>
      <c r="C19" s="99">
        <f>(28+QUOTIENT((I4-1),2))</f>
        <v>28</v>
      </c>
      <c r="D19" s="99" t="str">
        <f t="shared" si="0"/>
        <v>1C</v>
      </c>
      <c r="E19" s="100">
        <v>3</v>
      </c>
      <c r="F19" s="100"/>
      <c r="G19" s="100">
        <v>1</v>
      </c>
      <c r="H19" s="100">
        <v>2</v>
      </c>
      <c r="I19" s="101" t="s">
        <v>385</v>
      </c>
      <c r="J19" s="102" t="s">
        <v>133</v>
      </c>
      <c r="K19" s="103"/>
      <c r="L19" s="104" t="s">
        <v>130</v>
      </c>
      <c r="M19" s="104" t="s">
        <v>86</v>
      </c>
      <c r="N19" s="105" t="s">
        <v>386</v>
      </c>
      <c r="O19" s="106"/>
    </row>
    <row r="20" spans="1:15" ht="30">
      <c r="A20" s="148"/>
      <c r="B20" s="107">
        <f t="shared" si="4"/>
        <v>40069</v>
      </c>
      <c r="C20" s="108">
        <f>(68+QUOTIENT((I4-1),2))</f>
        <v>68</v>
      </c>
      <c r="D20" s="99" t="str">
        <f t="shared" si="0"/>
        <v>44</v>
      </c>
      <c r="E20" s="109">
        <v>3</v>
      </c>
      <c r="F20" s="109"/>
      <c r="G20" s="109">
        <v>1</v>
      </c>
      <c r="H20" s="109">
        <f t="shared" ref="H20:H40" si="5">G20*2</f>
        <v>2</v>
      </c>
      <c r="I20" s="110" t="s">
        <v>387</v>
      </c>
      <c r="J20" s="111" t="s">
        <v>158</v>
      </c>
      <c r="K20" s="112"/>
      <c r="L20" s="113" t="s">
        <v>130</v>
      </c>
      <c r="M20" s="113" t="s">
        <v>86</v>
      </c>
      <c r="N20" s="36" t="s">
        <v>386</v>
      </c>
      <c r="O20" s="114"/>
    </row>
    <row r="21" spans="1:15" ht="30.75" thickBot="1">
      <c r="A21" s="148"/>
      <c r="B21" s="98">
        <f t="shared" si="4"/>
        <v>40189</v>
      </c>
      <c r="C21" s="99">
        <f>(188+QUOTIENT((I4-1),2))</f>
        <v>188</v>
      </c>
      <c r="D21" s="99" t="str">
        <f t="shared" si="0"/>
        <v>BC</v>
      </c>
      <c r="E21" s="109">
        <v>3</v>
      </c>
      <c r="F21" s="109"/>
      <c r="G21" s="109">
        <v>1</v>
      </c>
      <c r="H21" s="109">
        <f t="shared" si="5"/>
        <v>2</v>
      </c>
      <c r="I21" s="110" t="s">
        <v>388</v>
      </c>
      <c r="J21" s="113" t="s">
        <v>82</v>
      </c>
      <c r="K21" s="109"/>
      <c r="L21" s="113" t="s">
        <v>130</v>
      </c>
      <c r="M21" s="113" t="s">
        <v>86</v>
      </c>
      <c r="N21" s="36" t="s">
        <v>386</v>
      </c>
      <c r="O21" s="38" t="s">
        <v>376</v>
      </c>
    </row>
    <row r="22" spans="1:15" ht="52.5" customHeight="1">
      <c r="A22" s="147" t="s">
        <v>389</v>
      </c>
      <c r="B22" s="12">
        <f t="shared" si="4"/>
        <v>40401</v>
      </c>
      <c r="C22" s="32">
        <f>(400+(I4-1)*40)</f>
        <v>400</v>
      </c>
      <c r="D22" s="32" t="str">
        <f t="shared" si="0"/>
        <v>190</v>
      </c>
      <c r="E22" s="6">
        <v>3</v>
      </c>
      <c r="F22" s="6">
        <v>16</v>
      </c>
      <c r="G22" s="6">
        <v>1</v>
      </c>
      <c r="H22" s="6">
        <f t="shared" si="5"/>
        <v>2</v>
      </c>
      <c r="I22" s="130" t="s">
        <v>390</v>
      </c>
      <c r="J22" s="4" t="s">
        <v>391</v>
      </c>
      <c r="K22" s="6">
        <v>120</v>
      </c>
      <c r="L22" s="4" t="s">
        <v>30</v>
      </c>
      <c r="M22" s="4" t="s">
        <v>31</v>
      </c>
      <c r="N22" s="105" t="s">
        <v>392</v>
      </c>
      <c r="O22" s="106" t="s">
        <v>376</v>
      </c>
    </row>
    <row r="23" spans="1:15" ht="37.5" customHeight="1">
      <c r="A23" s="148"/>
      <c r="B23" s="89">
        <f t="shared" si="4"/>
        <v>40402</v>
      </c>
      <c r="C23" s="13">
        <f>C22+G22</f>
        <v>401</v>
      </c>
      <c r="D23" s="13" t="str">
        <f t="shared" si="0"/>
        <v>191</v>
      </c>
      <c r="E23" s="3">
        <v>3</v>
      </c>
      <c r="F23" s="3">
        <v>16</v>
      </c>
      <c r="G23" s="3">
        <v>1</v>
      </c>
      <c r="H23" s="3">
        <f t="shared" si="5"/>
        <v>2</v>
      </c>
      <c r="I23" s="11"/>
      <c r="N23" s="36"/>
      <c r="O23" s="38" t="s">
        <v>376</v>
      </c>
    </row>
    <row r="24" spans="1:15" ht="37.5" customHeight="1">
      <c r="A24" s="148"/>
      <c r="B24" s="89">
        <f t="shared" si="4"/>
        <v>40403</v>
      </c>
      <c r="C24" s="13">
        <f t="shared" ref="C24:C40" si="6">C23+G23</f>
        <v>402</v>
      </c>
      <c r="D24" s="118" t="str">
        <f>DEC2HEX(C24)</f>
        <v>192</v>
      </c>
      <c r="E24" s="118">
        <v>3</v>
      </c>
      <c r="F24" s="118">
        <v>16</v>
      </c>
      <c r="G24" s="3">
        <v>2</v>
      </c>
      <c r="H24" s="3">
        <f>G24*2</f>
        <v>4</v>
      </c>
      <c r="I24" s="11" t="s">
        <v>263</v>
      </c>
      <c r="K24" s="3">
        <v>0</v>
      </c>
      <c r="L24" s="5" t="s">
        <v>34</v>
      </c>
      <c r="M24" s="5" t="s">
        <v>31</v>
      </c>
      <c r="N24" s="36" t="s">
        <v>396</v>
      </c>
      <c r="O24" s="38" t="s">
        <v>376</v>
      </c>
    </row>
    <row r="25" spans="1:15" ht="37.5" customHeight="1">
      <c r="A25" s="148"/>
      <c r="B25" s="89">
        <f t="shared" si="4"/>
        <v>40405</v>
      </c>
      <c r="C25" s="13">
        <f t="shared" si="6"/>
        <v>404</v>
      </c>
      <c r="D25" s="13" t="str">
        <f t="shared" si="0"/>
        <v>194</v>
      </c>
      <c r="E25" s="3">
        <v>3</v>
      </c>
      <c r="F25" s="3">
        <v>16</v>
      </c>
      <c r="G25" s="3">
        <v>2</v>
      </c>
      <c r="H25" s="3">
        <f t="shared" si="5"/>
        <v>4</v>
      </c>
      <c r="I25" s="11" t="s">
        <v>330</v>
      </c>
      <c r="J25" s="84" t="s">
        <v>397</v>
      </c>
      <c r="K25" s="3">
        <v>433.92</v>
      </c>
      <c r="L25" s="5" t="s">
        <v>332</v>
      </c>
      <c r="M25" s="5" t="s">
        <v>31</v>
      </c>
      <c r="N25" s="36" t="s">
        <v>398</v>
      </c>
      <c r="O25" s="38" t="s">
        <v>376</v>
      </c>
    </row>
    <row r="26" spans="1:15" ht="60" customHeight="1">
      <c r="A26" s="148"/>
      <c r="B26" s="89">
        <f t="shared" si="4"/>
        <v>40407</v>
      </c>
      <c r="C26" s="13">
        <f t="shared" si="6"/>
        <v>406</v>
      </c>
      <c r="D26" s="13" t="str">
        <f t="shared" si="0"/>
        <v>196</v>
      </c>
      <c r="E26" s="118">
        <v>3</v>
      </c>
      <c r="F26" s="3">
        <v>16</v>
      </c>
      <c r="G26" s="3">
        <v>1</v>
      </c>
      <c r="H26" s="3">
        <f t="shared" si="5"/>
        <v>2</v>
      </c>
      <c r="I26" s="11" t="s">
        <v>334</v>
      </c>
      <c r="J26" s="5" t="s">
        <v>335</v>
      </c>
      <c r="K26" s="3">
        <v>15</v>
      </c>
      <c r="L26" s="5" t="s">
        <v>210</v>
      </c>
      <c r="M26" s="5" t="s">
        <v>31</v>
      </c>
      <c r="N26" s="36" t="s">
        <v>399</v>
      </c>
      <c r="O26" s="38" t="s">
        <v>376</v>
      </c>
    </row>
    <row r="27" spans="1:15" ht="45" customHeight="1">
      <c r="A27" s="148"/>
      <c r="B27" s="89">
        <f t="shared" si="4"/>
        <v>40408</v>
      </c>
      <c r="C27" s="13">
        <f t="shared" si="6"/>
        <v>407</v>
      </c>
      <c r="D27" s="13" t="str">
        <f t="shared" si="0"/>
        <v>197</v>
      </c>
      <c r="E27" s="3">
        <v>3</v>
      </c>
      <c r="F27" s="3">
        <v>16</v>
      </c>
      <c r="G27" s="3">
        <v>1</v>
      </c>
      <c r="H27" s="3">
        <f t="shared" si="5"/>
        <v>2</v>
      </c>
      <c r="I27" s="11" t="s">
        <v>337</v>
      </c>
      <c r="J27" s="5" t="s">
        <v>79</v>
      </c>
      <c r="K27" s="3">
        <v>0</v>
      </c>
      <c r="L27" s="5" t="s">
        <v>30</v>
      </c>
      <c r="M27" s="5" t="s">
        <v>31</v>
      </c>
      <c r="N27" s="36" t="s">
        <v>400</v>
      </c>
      <c r="O27" s="38" t="s">
        <v>376</v>
      </c>
    </row>
    <row r="28" spans="1:15" ht="30" customHeight="1">
      <c r="A28" s="148"/>
      <c r="B28" s="89">
        <f t="shared" si="4"/>
        <v>40409</v>
      </c>
      <c r="C28" s="13">
        <f t="shared" si="6"/>
        <v>408</v>
      </c>
      <c r="D28" s="118" t="str">
        <f>DEC2HEX(C28)</f>
        <v>198</v>
      </c>
      <c r="E28" s="118">
        <v>3</v>
      </c>
      <c r="F28" s="3">
        <v>16</v>
      </c>
      <c r="G28" s="3">
        <v>2</v>
      </c>
      <c r="H28" s="3">
        <f>G28*2</f>
        <v>4</v>
      </c>
      <c r="I28" s="11"/>
      <c r="N28" s="36"/>
      <c r="O28" s="38" t="s">
        <v>376</v>
      </c>
    </row>
    <row r="29" spans="1:15" ht="30" customHeight="1">
      <c r="A29" s="148"/>
      <c r="B29" s="89">
        <f t="shared" si="4"/>
        <v>40411</v>
      </c>
      <c r="C29" s="13">
        <f t="shared" si="6"/>
        <v>410</v>
      </c>
      <c r="D29" s="118" t="str">
        <f>DEC2HEX(C29)</f>
        <v>19A</v>
      </c>
      <c r="E29" s="3">
        <v>3</v>
      </c>
      <c r="F29" s="3">
        <v>16</v>
      </c>
      <c r="G29" s="3">
        <v>2</v>
      </c>
      <c r="H29" s="3">
        <f>G29*2</f>
        <v>4</v>
      </c>
      <c r="I29" s="11"/>
      <c r="N29" s="36"/>
      <c r="O29" s="38" t="s">
        <v>376</v>
      </c>
    </row>
    <row r="30" spans="1:15" ht="30" customHeight="1">
      <c r="A30" s="148"/>
      <c r="B30" s="89">
        <f t="shared" si="4"/>
        <v>40413</v>
      </c>
      <c r="C30" s="13">
        <f t="shared" si="6"/>
        <v>412</v>
      </c>
      <c r="D30" s="13" t="str">
        <f t="shared" si="0"/>
        <v>19C</v>
      </c>
      <c r="E30" s="118">
        <v>3</v>
      </c>
      <c r="F30" s="3">
        <v>16</v>
      </c>
      <c r="G30" s="3">
        <v>2</v>
      </c>
      <c r="H30" s="3">
        <f t="shared" si="5"/>
        <v>4</v>
      </c>
      <c r="I30" s="11"/>
      <c r="N30" s="36"/>
      <c r="O30" s="38" t="s">
        <v>376</v>
      </c>
    </row>
    <row r="31" spans="1:15" ht="30" customHeight="1">
      <c r="A31" s="148"/>
      <c r="B31" s="89">
        <f t="shared" si="4"/>
        <v>40415</v>
      </c>
      <c r="C31" s="13">
        <f t="shared" si="6"/>
        <v>414</v>
      </c>
      <c r="D31" s="13" t="str">
        <f t="shared" si="0"/>
        <v>19E</v>
      </c>
      <c r="E31" s="3">
        <v>3</v>
      </c>
      <c r="F31" s="3">
        <v>16</v>
      </c>
      <c r="G31" s="3">
        <v>2</v>
      </c>
      <c r="H31" s="3">
        <f t="shared" si="5"/>
        <v>4</v>
      </c>
      <c r="I31" s="11"/>
      <c r="N31" s="36"/>
      <c r="O31" s="38" t="s">
        <v>376</v>
      </c>
    </row>
    <row r="32" spans="1:15" ht="45" customHeight="1">
      <c r="A32" s="148"/>
      <c r="B32" s="89">
        <f t="shared" si="4"/>
        <v>40417</v>
      </c>
      <c r="C32" s="13">
        <f t="shared" si="6"/>
        <v>416</v>
      </c>
      <c r="D32" s="13" t="str">
        <f t="shared" si="0"/>
        <v>1A0</v>
      </c>
      <c r="E32" s="118">
        <v>3</v>
      </c>
      <c r="F32" s="3">
        <v>16</v>
      </c>
      <c r="G32" s="3">
        <v>2</v>
      </c>
      <c r="H32" s="3">
        <f t="shared" si="5"/>
        <v>4</v>
      </c>
      <c r="I32" s="11"/>
      <c r="N32" s="36"/>
      <c r="O32" s="38" t="s">
        <v>376</v>
      </c>
    </row>
    <row r="33" spans="1:15" ht="18.75" customHeight="1">
      <c r="A33" s="148"/>
      <c r="B33" s="89">
        <f t="shared" si="4"/>
        <v>40419</v>
      </c>
      <c r="C33" s="13">
        <f t="shared" si="6"/>
        <v>418</v>
      </c>
      <c r="D33" s="13" t="str">
        <f t="shared" si="0"/>
        <v>1A2</v>
      </c>
      <c r="E33" s="3">
        <v>3</v>
      </c>
      <c r="F33" s="3">
        <v>16</v>
      </c>
      <c r="G33" s="3">
        <v>2</v>
      </c>
      <c r="H33" s="3">
        <f t="shared" si="5"/>
        <v>4</v>
      </c>
      <c r="I33" s="11"/>
      <c r="O33" s="38" t="s">
        <v>376</v>
      </c>
    </row>
    <row r="34" spans="1:15" ht="18.75" customHeight="1">
      <c r="A34" s="148"/>
      <c r="B34" s="89">
        <f t="shared" si="4"/>
        <v>40421</v>
      </c>
      <c r="C34" s="13">
        <f t="shared" si="6"/>
        <v>420</v>
      </c>
      <c r="D34" s="13" t="str">
        <f t="shared" si="0"/>
        <v>1A4</v>
      </c>
      <c r="E34" s="118">
        <v>3</v>
      </c>
      <c r="F34" s="3">
        <v>16</v>
      </c>
      <c r="G34" s="3">
        <v>2</v>
      </c>
      <c r="H34" s="3">
        <f t="shared" si="5"/>
        <v>4</v>
      </c>
      <c r="I34" s="11"/>
      <c r="O34" s="38" t="s">
        <v>376</v>
      </c>
    </row>
    <row r="35" spans="1:15" ht="18.75" customHeight="1">
      <c r="A35" s="148"/>
      <c r="B35" s="89">
        <f t="shared" si="4"/>
        <v>40423</v>
      </c>
      <c r="C35" s="13">
        <f t="shared" si="6"/>
        <v>422</v>
      </c>
      <c r="D35" s="13" t="str">
        <f t="shared" si="0"/>
        <v>1A6</v>
      </c>
      <c r="E35" s="3">
        <v>3</v>
      </c>
      <c r="F35" s="3">
        <v>16</v>
      </c>
      <c r="G35" s="3">
        <v>2</v>
      </c>
      <c r="H35" s="3">
        <f t="shared" si="5"/>
        <v>4</v>
      </c>
      <c r="I35" s="11"/>
      <c r="O35" s="38" t="s">
        <v>376</v>
      </c>
    </row>
    <row r="36" spans="1:15" ht="18.75" customHeight="1" thickBot="1">
      <c r="A36" s="148"/>
      <c r="B36" s="89">
        <f t="shared" si="4"/>
        <v>40425</v>
      </c>
      <c r="C36" s="13">
        <f t="shared" si="6"/>
        <v>424</v>
      </c>
      <c r="D36" s="13" t="str">
        <f t="shared" si="0"/>
        <v>1A8</v>
      </c>
      <c r="E36" s="3">
        <v>3</v>
      </c>
      <c r="F36" s="3">
        <v>16</v>
      </c>
      <c r="G36" s="3">
        <v>2</v>
      </c>
      <c r="H36" s="3">
        <f t="shared" si="5"/>
        <v>4</v>
      </c>
      <c r="I36" s="11"/>
      <c r="O36" s="38" t="s">
        <v>376</v>
      </c>
    </row>
    <row r="37" spans="1:15" ht="18.75" hidden="1" customHeight="1">
      <c r="A37" s="148"/>
      <c r="B37" s="89">
        <f t="shared" si="4"/>
        <v>40427</v>
      </c>
      <c r="C37" s="13">
        <f t="shared" si="6"/>
        <v>426</v>
      </c>
      <c r="D37" s="13" t="str">
        <f t="shared" si="0"/>
        <v>1AA</v>
      </c>
      <c r="E37" s="3">
        <v>16</v>
      </c>
      <c r="G37" s="3">
        <v>11</v>
      </c>
      <c r="H37" s="3">
        <f t="shared" si="5"/>
        <v>22</v>
      </c>
      <c r="I37" s="11" t="s">
        <v>345</v>
      </c>
      <c r="M37" s="5" t="s">
        <v>31</v>
      </c>
      <c r="N37" s="2" t="s">
        <v>460</v>
      </c>
      <c r="O37" s="38" t="s">
        <v>550</v>
      </c>
    </row>
    <row r="38" spans="1:15" ht="52.5" hidden="1" customHeight="1">
      <c r="A38" s="148"/>
      <c r="B38" s="89">
        <f t="shared" si="4"/>
        <v>40438</v>
      </c>
      <c r="C38" s="13">
        <f>C37+G37</f>
        <v>437</v>
      </c>
      <c r="D38" s="13" t="str">
        <f t="shared" si="0"/>
        <v>1B5</v>
      </c>
      <c r="E38" s="3">
        <v>16</v>
      </c>
      <c r="G38" s="3">
        <v>1</v>
      </c>
      <c r="H38" s="3">
        <f t="shared" si="5"/>
        <v>2</v>
      </c>
      <c r="I38" s="11" t="s">
        <v>420</v>
      </c>
      <c r="K38" s="85" t="s">
        <v>421</v>
      </c>
      <c r="L38" s="5" t="s">
        <v>422</v>
      </c>
      <c r="M38" s="5" t="s">
        <v>31</v>
      </c>
      <c r="N38" s="36" t="s">
        <v>423</v>
      </c>
      <c r="O38" s="38" t="s">
        <v>550</v>
      </c>
    </row>
    <row r="39" spans="1:15" ht="18.75" hidden="1" customHeight="1">
      <c r="A39" s="148"/>
      <c r="B39" s="89">
        <f t="shared" si="4"/>
        <v>40439</v>
      </c>
      <c r="C39" s="13">
        <f t="shared" si="6"/>
        <v>438</v>
      </c>
      <c r="D39" s="13" t="str">
        <f t="shared" si="0"/>
        <v>1B6</v>
      </c>
      <c r="E39" s="3">
        <v>16</v>
      </c>
      <c r="G39" s="3">
        <v>1</v>
      </c>
      <c r="H39" s="3">
        <f t="shared" si="5"/>
        <v>2</v>
      </c>
      <c r="I39" s="11" t="s">
        <v>424</v>
      </c>
      <c r="K39" s="85" t="s">
        <v>425</v>
      </c>
      <c r="L39" s="5" t="s">
        <v>422</v>
      </c>
      <c r="M39" s="5" t="s">
        <v>31</v>
      </c>
      <c r="N39" s="2" t="s">
        <v>426</v>
      </c>
      <c r="O39" s="38" t="s">
        <v>376</v>
      </c>
    </row>
    <row r="40" spans="1:15" ht="18.75" hidden="1" customHeight="1">
      <c r="A40" s="149"/>
      <c r="B40" s="89">
        <f t="shared" si="4"/>
        <v>40440</v>
      </c>
      <c r="C40" s="13">
        <f t="shared" si="6"/>
        <v>439</v>
      </c>
      <c r="D40" s="74" t="str">
        <f t="shared" si="0"/>
        <v>1B7</v>
      </c>
      <c r="E40" s="90">
        <v>16</v>
      </c>
      <c r="F40" s="90"/>
      <c r="G40" s="90">
        <v>1</v>
      </c>
      <c r="H40" s="90">
        <f t="shared" si="5"/>
        <v>2</v>
      </c>
      <c r="I40" s="115" t="s">
        <v>427</v>
      </c>
      <c r="J40" s="92"/>
      <c r="K40" s="120" t="s">
        <v>428</v>
      </c>
      <c r="L40" s="92" t="s">
        <v>422</v>
      </c>
      <c r="M40" s="92" t="s">
        <v>31</v>
      </c>
      <c r="N40" s="2" t="s">
        <v>426</v>
      </c>
      <c r="O40" s="38" t="s">
        <v>551</v>
      </c>
    </row>
    <row r="41" spans="1:15" ht="18.75">
      <c r="A41" s="40"/>
      <c r="B41" s="32"/>
      <c r="C41" s="32"/>
      <c r="D41" s="32"/>
      <c r="E41" s="6"/>
      <c r="F41" s="6"/>
      <c r="G41" s="6"/>
      <c r="H41" s="6"/>
      <c r="I41" s="4"/>
      <c r="J41" s="4"/>
      <c r="K41" s="6"/>
      <c r="L41" s="4"/>
      <c r="M41" s="4"/>
      <c r="N41" s="34"/>
      <c r="O41" s="4"/>
    </row>
    <row r="42" spans="1:15" ht="18.75">
      <c r="B42" s="13"/>
      <c r="C42" s="13"/>
      <c r="D42" s="13"/>
    </row>
    <row r="43" spans="1:15" ht="18.75">
      <c r="B43" s="13"/>
      <c r="C43" s="13"/>
      <c r="D43" s="13"/>
    </row>
    <row r="44" spans="1:15" ht="18.75">
      <c r="B44" s="13"/>
      <c r="C44" s="13"/>
      <c r="D44" s="13"/>
    </row>
    <row r="45" spans="1:15" ht="18.75">
      <c r="B45" s="13"/>
      <c r="C45" s="13"/>
      <c r="D45" s="13"/>
    </row>
    <row r="46" spans="1:15" s="3" customFormat="1" ht="18.75">
      <c r="A46" s="1"/>
      <c r="B46" s="13"/>
      <c r="C46" s="13"/>
      <c r="D46" s="13"/>
      <c r="I46" s="5"/>
      <c r="J46" s="5"/>
      <c r="L46" s="5"/>
      <c r="M46" s="5"/>
      <c r="N46" s="2"/>
      <c r="O46" s="5"/>
    </row>
    <row r="47" spans="1:15" s="3" customFormat="1" ht="18.75">
      <c r="A47" s="1"/>
      <c r="B47" s="13"/>
      <c r="C47" s="13"/>
      <c r="D47" s="13"/>
      <c r="I47" s="5"/>
      <c r="J47" s="5"/>
      <c r="L47" s="5"/>
      <c r="M47" s="5"/>
      <c r="N47" s="2"/>
      <c r="O47" s="5"/>
    </row>
    <row r="48" spans="1:15" s="3" customFormat="1" ht="18.75">
      <c r="A48" s="1"/>
      <c r="B48" s="13"/>
      <c r="C48" s="13"/>
      <c r="D48" s="13"/>
      <c r="I48" s="5"/>
      <c r="J48" s="5"/>
      <c r="L48" s="5"/>
      <c r="M48" s="5"/>
      <c r="N48" s="2"/>
      <c r="O48" s="5"/>
    </row>
    <row r="49" spans="1:15" s="3" customFormat="1" ht="18.75">
      <c r="A49" s="1"/>
      <c r="B49" s="13"/>
      <c r="C49" s="13"/>
      <c r="D49" s="13"/>
      <c r="I49" s="5"/>
      <c r="J49" s="5"/>
      <c r="L49" s="5"/>
      <c r="M49" s="5"/>
      <c r="N49" s="2"/>
      <c r="O49" s="5"/>
    </row>
    <row r="50" spans="1:15" s="3" customFormat="1" ht="18.75">
      <c r="A50" s="1"/>
      <c r="B50" s="13"/>
      <c r="C50" s="13"/>
      <c r="D50" s="13"/>
      <c r="I50" s="5"/>
      <c r="J50" s="5"/>
      <c r="L50" s="5"/>
      <c r="M50" s="5"/>
      <c r="N50" s="2"/>
      <c r="O50" s="5"/>
    </row>
    <row r="51" spans="1:15" s="3" customFormat="1" ht="18.75">
      <c r="A51" s="1"/>
      <c r="B51" s="13"/>
      <c r="C51" s="13"/>
      <c r="D51" s="13"/>
      <c r="I51" s="5"/>
      <c r="J51" s="5"/>
      <c r="L51" s="5"/>
      <c r="M51" s="5"/>
      <c r="N51" s="2"/>
      <c r="O51" s="5"/>
    </row>
    <row r="52" spans="1:15" s="3" customFormat="1" ht="18.75">
      <c r="A52" s="1"/>
      <c r="B52" s="13"/>
      <c r="C52" s="13"/>
      <c r="D52" s="13"/>
      <c r="I52" s="5"/>
      <c r="J52" s="5"/>
      <c r="L52" s="5"/>
      <c r="M52" s="5"/>
      <c r="N52" s="2"/>
      <c r="O52" s="5"/>
    </row>
    <row r="53" spans="1:15" s="3" customFormat="1" ht="18.75">
      <c r="A53" s="1"/>
      <c r="B53" s="13"/>
      <c r="C53" s="13"/>
      <c r="D53" s="13"/>
      <c r="I53" s="5"/>
      <c r="J53" s="5"/>
      <c r="L53" s="5"/>
      <c r="M53" s="5"/>
      <c r="N53" s="2"/>
      <c r="O53" s="5"/>
    </row>
    <row r="54" spans="1:15" s="3" customFormat="1" ht="18.75">
      <c r="A54" s="1"/>
      <c r="B54" s="13"/>
      <c r="C54" s="13"/>
      <c r="D54" s="13"/>
      <c r="I54" s="5"/>
      <c r="J54" s="5"/>
      <c r="L54" s="5"/>
      <c r="M54" s="5"/>
      <c r="N54" s="2"/>
      <c r="O54" s="5"/>
    </row>
  </sheetData>
  <mergeCells count="3">
    <mergeCell ref="A9:A18"/>
    <mergeCell ref="A19:A21"/>
    <mergeCell ref="A22:A40"/>
  </mergeCells>
  <dataValidations disablePrompts="1" count="1">
    <dataValidation type="whole" allowBlank="1" showInputMessage="1" showErrorMessage="1" sqref="I4:I6" xr:uid="{00000000-0002-0000-0900-000000000000}">
      <formula1>1</formula1>
      <formula2>40</formula2>
    </dataValidation>
  </dataValidations>
  <pageMargins left="0.7" right="0.7" top="0.75" bottom="0.75" header="0.3" footer="0.3"/>
  <pageSetup orientation="portrait" r:id="rId1"/>
  <tableParts count="1">
    <tablePart r:id="rId2"/>
  </tablePart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2:O57"/>
  <sheetViews>
    <sheetView topLeftCell="A22" zoomScale="70" zoomScaleNormal="70" workbookViewId="0">
      <selection activeCell="I48" sqref="I48"/>
    </sheetView>
  </sheetViews>
  <sheetFormatPr defaultColWidth="9.140625" defaultRowHeight="15"/>
  <cols>
    <col min="1" max="1" width="24.42578125" style="1" customWidth="1"/>
    <col min="2" max="4" width="15" style="3" customWidth="1"/>
    <col min="5" max="6" width="11.42578125" style="3" customWidth="1"/>
    <col min="7" max="7" width="14.140625" style="3" customWidth="1"/>
    <col min="8" max="8" width="10" style="3" customWidth="1"/>
    <col min="9" max="9" width="40.42578125" style="5" customWidth="1"/>
    <col min="10" max="10" width="14.42578125" style="5" customWidth="1"/>
    <col min="11" max="11" width="8.42578125" style="3" customWidth="1"/>
    <col min="12" max="12" width="8.42578125" style="5" customWidth="1"/>
    <col min="13" max="13" width="14.42578125" style="5" customWidth="1"/>
    <col min="14" max="14" width="84.85546875" style="2" customWidth="1"/>
    <col min="15" max="15" width="33.85546875" style="5" customWidth="1"/>
    <col min="16" max="16384" width="9.140625" style="1"/>
  </cols>
  <sheetData>
    <row r="2" spans="1:15" ht="46.5">
      <c r="A2" s="14" t="s">
        <v>566</v>
      </c>
    </row>
    <row r="3" spans="1:15" ht="15.75" thickBot="1"/>
    <row r="4" spans="1:15" s="17" customFormat="1" ht="34.5" thickBot="1">
      <c r="A4" s="7" t="s">
        <v>361</v>
      </c>
      <c r="B4" s="8"/>
      <c r="C4" s="8"/>
      <c r="D4" s="8"/>
      <c r="E4" s="8"/>
      <c r="F4" s="8"/>
      <c r="G4" s="8"/>
      <c r="H4" s="8"/>
      <c r="I4" s="33">
        <v>1</v>
      </c>
      <c r="J4" s="15" t="s">
        <v>362</v>
      </c>
      <c r="K4" s="8"/>
      <c r="L4" s="9"/>
      <c r="M4" s="9"/>
      <c r="N4" s="16"/>
      <c r="O4" s="9"/>
    </row>
    <row r="5" spans="1:15" s="30" customFormat="1" ht="18.75">
      <c r="A5" s="25"/>
      <c r="B5" s="26"/>
      <c r="C5" s="26"/>
      <c r="D5" s="26"/>
      <c r="E5" s="26"/>
      <c r="F5" s="26"/>
      <c r="G5" s="26"/>
      <c r="H5" s="26"/>
      <c r="I5" s="27"/>
      <c r="J5" s="31" t="s">
        <v>363</v>
      </c>
      <c r="K5" s="26"/>
      <c r="L5" s="28"/>
      <c r="M5" s="28"/>
      <c r="N5" s="29"/>
      <c r="O5" s="28"/>
    </row>
    <row r="6" spans="1:15" s="17" customFormat="1" ht="17.100000000000001" customHeight="1">
      <c r="A6" s="7"/>
      <c r="B6" s="8"/>
      <c r="C6" s="8"/>
      <c r="D6" s="8"/>
      <c r="E6" s="8"/>
      <c r="F6" s="8"/>
      <c r="G6" s="8"/>
      <c r="H6" s="8"/>
      <c r="I6" s="24"/>
      <c r="J6" s="15"/>
      <c r="K6" s="8"/>
      <c r="L6" s="9"/>
      <c r="M6" s="9"/>
      <c r="N6" s="16"/>
      <c r="O6" s="9"/>
    </row>
    <row r="7" spans="1:15" s="18" customFormat="1" ht="27" customHeight="1">
      <c r="B7" s="18" t="s">
        <v>2</v>
      </c>
      <c r="C7" s="18" t="s">
        <v>3</v>
      </c>
      <c r="D7" s="18" t="s">
        <v>4</v>
      </c>
      <c r="E7" s="18" t="s">
        <v>5</v>
      </c>
      <c r="G7" s="18" t="s">
        <v>6</v>
      </c>
      <c r="H7" s="18" t="s">
        <v>7</v>
      </c>
      <c r="I7" s="18" t="s">
        <v>8</v>
      </c>
      <c r="J7" s="18" t="s">
        <v>9</v>
      </c>
      <c r="K7" s="18" t="s">
        <v>10</v>
      </c>
      <c r="L7" s="18" t="s">
        <v>11</v>
      </c>
      <c r="M7" s="18" t="s">
        <v>12</v>
      </c>
      <c r="N7" s="19" t="s">
        <v>13</v>
      </c>
      <c r="O7" s="18" t="s">
        <v>364</v>
      </c>
    </row>
    <row r="8" spans="1:15" s="23" customFormat="1" ht="57" thickBot="1">
      <c r="A8" s="20"/>
      <c r="B8" s="21" t="s">
        <v>14</v>
      </c>
      <c r="C8" s="21" t="s">
        <v>15</v>
      </c>
      <c r="D8" s="21" t="s">
        <v>16</v>
      </c>
      <c r="E8" s="21" t="s">
        <v>17</v>
      </c>
      <c r="F8" s="21" t="s">
        <v>18</v>
      </c>
      <c r="G8" s="21" t="s">
        <v>365</v>
      </c>
      <c r="H8" s="21" t="s">
        <v>21</v>
      </c>
      <c r="I8" s="22" t="s">
        <v>22</v>
      </c>
      <c r="J8" s="22" t="s">
        <v>366</v>
      </c>
      <c r="K8" s="21" t="s">
        <v>24</v>
      </c>
      <c r="L8" s="22" t="s">
        <v>25</v>
      </c>
      <c r="M8" s="22" t="s">
        <v>26</v>
      </c>
      <c r="N8" s="22" t="s">
        <v>367</v>
      </c>
      <c r="O8" s="22" t="s">
        <v>368</v>
      </c>
    </row>
    <row r="9" spans="1:15" ht="18.75" customHeight="1">
      <c r="A9" s="147" t="s">
        <v>369</v>
      </c>
      <c r="B9" s="12">
        <f>C9+30001</f>
        <v>30001</v>
      </c>
      <c r="C9" s="32">
        <f>((I4-1)*32)</f>
        <v>0</v>
      </c>
      <c r="D9" s="32" t="str">
        <f t="shared" ref="D9:D43" si="0">DEC2HEX(C9)</f>
        <v>0</v>
      </c>
      <c r="E9" s="6">
        <v>4</v>
      </c>
      <c r="F9" s="6"/>
      <c r="G9" s="6">
        <v>1</v>
      </c>
      <c r="H9" s="6">
        <f t="shared" ref="H9:H21" si="1">G9*2</f>
        <v>2</v>
      </c>
      <c r="I9" s="10" t="s">
        <v>370</v>
      </c>
      <c r="J9" s="4" t="s">
        <v>371</v>
      </c>
      <c r="K9" s="4"/>
      <c r="L9" s="4" t="s">
        <v>30</v>
      </c>
      <c r="M9" s="4" t="s">
        <v>86</v>
      </c>
      <c r="N9" s="34" t="s">
        <v>372</v>
      </c>
      <c r="O9" s="37"/>
    </row>
    <row r="10" spans="1:15" ht="18.75" customHeight="1">
      <c r="A10" s="148"/>
      <c r="B10" s="89">
        <f>C10+30001</f>
        <v>30002</v>
      </c>
      <c r="C10" s="13">
        <f>C9+G9</f>
        <v>1</v>
      </c>
      <c r="D10" s="13" t="str">
        <f t="shared" si="0"/>
        <v>1</v>
      </c>
      <c r="E10" s="3">
        <v>4</v>
      </c>
      <c r="G10" s="3">
        <v>2</v>
      </c>
      <c r="H10" s="3">
        <f t="shared" si="1"/>
        <v>4</v>
      </c>
      <c r="I10" s="129" t="s">
        <v>567</v>
      </c>
      <c r="J10" s="5" t="s">
        <v>568</v>
      </c>
      <c r="K10" s="5"/>
      <c r="L10" s="5" t="s">
        <v>332</v>
      </c>
      <c r="M10" s="5" t="s">
        <v>86</v>
      </c>
      <c r="N10" s="2" t="s">
        <v>569</v>
      </c>
      <c r="O10" s="38"/>
    </row>
    <row r="11" spans="1:15" ht="18.75">
      <c r="A11" s="148"/>
      <c r="B11" s="89">
        <f t="shared" ref="B11:B21" si="2">C11+30001</f>
        <v>30004</v>
      </c>
      <c r="C11" s="13">
        <f t="shared" ref="C11:C21" si="3">C10+G10</f>
        <v>3</v>
      </c>
      <c r="D11" s="13" t="str">
        <f t="shared" si="0"/>
        <v>3</v>
      </c>
      <c r="E11" s="3">
        <v>4</v>
      </c>
      <c r="G11" s="3">
        <v>1</v>
      </c>
      <c r="H11" s="3">
        <f t="shared" si="1"/>
        <v>2</v>
      </c>
      <c r="I11" s="11" t="s">
        <v>377</v>
      </c>
      <c r="K11" s="5"/>
      <c r="L11" s="5" t="s">
        <v>30</v>
      </c>
      <c r="M11" s="5" t="s">
        <v>86</v>
      </c>
      <c r="N11" s="35" t="s">
        <v>378</v>
      </c>
      <c r="O11" s="38"/>
    </row>
    <row r="12" spans="1:15" ht="18.75" customHeight="1">
      <c r="A12" s="148"/>
      <c r="B12" s="89">
        <f t="shared" si="2"/>
        <v>30005</v>
      </c>
      <c r="C12" s="13">
        <f t="shared" si="3"/>
        <v>4</v>
      </c>
      <c r="D12" s="13" t="str">
        <f t="shared" si="0"/>
        <v>4</v>
      </c>
      <c r="E12" s="3">
        <v>4</v>
      </c>
      <c r="G12" s="3">
        <v>2</v>
      </c>
      <c r="H12" s="3">
        <f t="shared" si="1"/>
        <v>4</v>
      </c>
      <c r="I12" s="11" t="s">
        <v>570</v>
      </c>
      <c r="J12" s="5" t="s">
        <v>568</v>
      </c>
      <c r="K12" s="5"/>
      <c r="L12" s="5" t="s">
        <v>332</v>
      </c>
      <c r="M12" s="5" t="s">
        <v>86</v>
      </c>
      <c r="N12" s="2" t="s">
        <v>571</v>
      </c>
      <c r="O12" s="38" t="s">
        <v>376</v>
      </c>
    </row>
    <row r="13" spans="1:15" ht="18.75">
      <c r="A13" s="148"/>
      <c r="B13" s="89">
        <f t="shared" si="2"/>
        <v>30007</v>
      </c>
      <c r="C13" s="13">
        <f t="shared" si="3"/>
        <v>6</v>
      </c>
      <c r="D13" s="13" t="str">
        <f t="shared" si="0"/>
        <v>6</v>
      </c>
      <c r="E13" s="3">
        <v>4</v>
      </c>
      <c r="G13" s="3">
        <v>1</v>
      </c>
      <c r="H13" s="3">
        <f t="shared" si="1"/>
        <v>2</v>
      </c>
      <c r="I13" s="11" t="s">
        <v>506</v>
      </c>
      <c r="K13" s="5"/>
      <c r="L13" s="5" t="s">
        <v>30</v>
      </c>
      <c r="M13" s="5" t="s">
        <v>86</v>
      </c>
      <c r="N13" s="35" t="s">
        <v>507</v>
      </c>
      <c r="O13" s="38" t="s">
        <v>376</v>
      </c>
    </row>
    <row r="14" spans="1:15" ht="18.75" customHeight="1">
      <c r="A14" s="148"/>
      <c r="B14" s="89">
        <f t="shared" si="2"/>
        <v>30008</v>
      </c>
      <c r="C14" s="13">
        <f t="shared" si="3"/>
        <v>7</v>
      </c>
      <c r="D14" s="13" t="str">
        <f t="shared" si="0"/>
        <v>7</v>
      </c>
      <c r="E14" s="3">
        <v>4</v>
      </c>
      <c r="G14" s="3">
        <v>2</v>
      </c>
      <c r="H14" s="3">
        <f t="shared" si="1"/>
        <v>4</v>
      </c>
      <c r="I14" s="11" t="s">
        <v>508</v>
      </c>
      <c r="K14" s="5"/>
      <c r="L14" s="5" t="s">
        <v>34</v>
      </c>
      <c r="M14" s="5" t="s">
        <v>86</v>
      </c>
      <c r="N14" s="35" t="s">
        <v>509</v>
      </c>
      <c r="O14" s="38" t="s">
        <v>376</v>
      </c>
    </row>
    <row r="15" spans="1:15" ht="18.75" customHeight="1">
      <c r="A15" s="148"/>
      <c r="B15" s="89">
        <f t="shared" si="2"/>
        <v>30010</v>
      </c>
      <c r="C15" s="13">
        <f t="shared" si="3"/>
        <v>9</v>
      </c>
      <c r="D15" s="13" t="str">
        <f t="shared" si="0"/>
        <v>9</v>
      </c>
      <c r="E15" s="3">
        <v>4</v>
      </c>
      <c r="G15" s="3">
        <v>2</v>
      </c>
      <c r="H15" s="3">
        <f t="shared" si="1"/>
        <v>4</v>
      </c>
      <c r="I15" s="11" t="s">
        <v>510</v>
      </c>
      <c r="K15" s="5"/>
      <c r="L15" s="5" t="s">
        <v>34</v>
      </c>
      <c r="M15" s="5" t="s">
        <v>86</v>
      </c>
      <c r="N15" s="35" t="s">
        <v>511</v>
      </c>
      <c r="O15" s="38" t="s">
        <v>376</v>
      </c>
    </row>
    <row r="16" spans="1:15" ht="18.75" customHeight="1">
      <c r="A16" s="148"/>
      <c r="B16" s="89">
        <f t="shared" si="2"/>
        <v>30012</v>
      </c>
      <c r="C16" s="13">
        <f t="shared" si="3"/>
        <v>11</v>
      </c>
      <c r="D16" s="13" t="str">
        <f t="shared" si="0"/>
        <v>B</v>
      </c>
      <c r="E16" s="3">
        <v>4</v>
      </c>
      <c r="G16" s="3">
        <v>2</v>
      </c>
      <c r="H16" s="3">
        <f t="shared" si="1"/>
        <v>4</v>
      </c>
      <c r="I16" s="11" t="s">
        <v>512</v>
      </c>
      <c r="K16" s="5"/>
      <c r="L16" s="5" t="s">
        <v>34</v>
      </c>
      <c r="M16" s="5" t="s">
        <v>86</v>
      </c>
      <c r="N16" s="35" t="s">
        <v>513</v>
      </c>
      <c r="O16" s="38" t="s">
        <v>376</v>
      </c>
    </row>
    <row r="17" spans="1:15" ht="18.75" customHeight="1">
      <c r="A17" s="148"/>
      <c r="B17" s="89">
        <f t="shared" si="2"/>
        <v>30014</v>
      </c>
      <c r="C17" s="13">
        <f t="shared" si="3"/>
        <v>13</v>
      </c>
      <c r="D17" s="13" t="str">
        <f t="shared" si="0"/>
        <v>D</v>
      </c>
      <c r="E17" s="3">
        <v>4</v>
      </c>
      <c r="G17" s="3">
        <v>2</v>
      </c>
      <c r="H17" s="3">
        <f t="shared" si="1"/>
        <v>4</v>
      </c>
      <c r="I17" s="11" t="s">
        <v>514</v>
      </c>
      <c r="K17" s="5"/>
      <c r="L17" s="5" t="s">
        <v>34</v>
      </c>
      <c r="M17" s="5" t="s">
        <v>86</v>
      </c>
      <c r="N17" s="35" t="s">
        <v>515</v>
      </c>
      <c r="O17" s="38" t="s">
        <v>376</v>
      </c>
    </row>
    <row r="18" spans="1:15" ht="18.75" customHeight="1">
      <c r="A18" s="148"/>
      <c r="B18" s="89">
        <f t="shared" si="2"/>
        <v>30016</v>
      </c>
      <c r="C18" s="13">
        <f t="shared" si="3"/>
        <v>15</v>
      </c>
      <c r="D18" s="13" t="str">
        <f t="shared" si="0"/>
        <v>F</v>
      </c>
      <c r="E18" s="3">
        <v>4</v>
      </c>
      <c r="G18" s="3">
        <v>2</v>
      </c>
      <c r="H18" s="3">
        <f t="shared" si="1"/>
        <v>4</v>
      </c>
      <c r="I18" s="11" t="s">
        <v>516</v>
      </c>
      <c r="K18" s="5"/>
      <c r="L18" s="5" t="s">
        <v>34</v>
      </c>
      <c r="M18" s="5" t="s">
        <v>86</v>
      </c>
      <c r="N18" s="35" t="s">
        <v>517</v>
      </c>
      <c r="O18" s="38" t="s">
        <v>376</v>
      </c>
    </row>
    <row r="19" spans="1:15" ht="18.75" customHeight="1">
      <c r="A19" s="148"/>
      <c r="B19" s="89">
        <f t="shared" si="2"/>
        <v>30018</v>
      </c>
      <c r="C19" s="13">
        <f t="shared" si="3"/>
        <v>17</v>
      </c>
      <c r="D19" s="13" t="str">
        <f t="shared" si="0"/>
        <v>11</v>
      </c>
      <c r="E19" s="3">
        <v>4</v>
      </c>
      <c r="G19" s="3">
        <v>2</v>
      </c>
      <c r="H19" s="3">
        <f t="shared" si="1"/>
        <v>4</v>
      </c>
      <c r="I19" s="11" t="s">
        <v>518</v>
      </c>
      <c r="K19" s="5"/>
      <c r="L19" s="5" t="s">
        <v>34</v>
      </c>
      <c r="M19" s="5" t="s">
        <v>86</v>
      </c>
      <c r="N19" s="35" t="s">
        <v>519</v>
      </c>
      <c r="O19" s="38" t="s">
        <v>376</v>
      </c>
    </row>
    <row r="20" spans="1:15" ht="18.75" customHeight="1">
      <c r="A20" s="148"/>
      <c r="B20" s="89">
        <f t="shared" si="2"/>
        <v>30020</v>
      </c>
      <c r="C20" s="13">
        <f t="shared" si="3"/>
        <v>19</v>
      </c>
      <c r="D20" s="13" t="str">
        <f t="shared" si="0"/>
        <v>13</v>
      </c>
      <c r="E20" s="3">
        <v>4</v>
      </c>
      <c r="G20" s="3">
        <v>2</v>
      </c>
      <c r="H20" s="3">
        <f t="shared" si="1"/>
        <v>4</v>
      </c>
      <c r="I20" s="11" t="s">
        <v>520</v>
      </c>
      <c r="K20" s="5"/>
      <c r="L20" s="5" t="s">
        <v>34</v>
      </c>
      <c r="M20" s="5" t="s">
        <v>86</v>
      </c>
      <c r="N20" s="35" t="s">
        <v>521</v>
      </c>
      <c r="O20" s="38" t="s">
        <v>376</v>
      </c>
    </row>
    <row r="21" spans="1:15" ht="18.75" customHeight="1" thickBot="1">
      <c r="A21" s="149"/>
      <c r="B21" s="97">
        <f t="shared" si="2"/>
        <v>30022</v>
      </c>
      <c r="C21" s="74">
        <f t="shared" si="3"/>
        <v>21</v>
      </c>
      <c r="D21" s="74" t="str">
        <f t="shared" si="0"/>
        <v>15</v>
      </c>
      <c r="E21" s="3">
        <v>4</v>
      </c>
      <c r="G21" s="3">
        <v>2</v>
      </c>
      <c r="H21" s="3">
        <f t="shared" si="1"/>
        <v>4</v>
      </c>
      <c r="I21" s="11" t="s">
        <v>522</v>
      </c>
      <c r="K21" s="5"/>
      <c r="L21" s="5" t="s">
        <v>34</v>
      </c>
      <c r="M21" s="5" t="s">
        <v>86</v>
      </c>
      <c r="N21" s="35" t="s">
        <v>523</v>
      </c>
      <c r="O21" s="38" t="s">
        <v>376</v>
      </c>
    </row>
    <row r="22" spans="1:15" ht="30">
      <c r="A22" s="147" t="s">
        <v>384</v>
      </c>
      <c r="B22" s="98">
        <f t="shared" ref="B22:B43" si="4">C22+40001</f>
        <v>40029</v>
      </c>
      <c r="C22" s="99">
        <f>(28+QUOTIENT((I4-1),2))</f>
        <v>28</v>
      </c>
      <c r="D22" s="99" t="str">
        <f t="shared" si="0"/>
        <v>1C</v>
      </c>
      <c r="E22" s="100">
        <v>3</v>
      </c>
      <c r="F22" s="100"/>
      <c r="G22" s="100">
        <v>1</v>
      </c>
      <c r="H22" s="100">
        <v>2</v>
      </c>
      <c r="I22" s="101" t="s">
        <v>385</v>
      </c>
      <c r="J22" s="102" t="s">
        <v>133</v>
      </c>
      <c r="K22" s="103"/>
      <c r="L22" s="104" t="s">
        <v>130</v>
      </c>
      <c r="M22" s="104" t="s">
        <v>86</v>
      </c>
      <c r="N22" s="105" t="s">
        <v>386</v>
      </c>
      <c r="O22" s="106"/>
    </row>
    <row r="23" spans="1:15" ht="30">
      <c r="A23" s="148"/>
      <c r="B23" s="107">
        <f t="shared" si="4"/>
        <v>40069</v>
      </c>
      <c r="C23" s="108">
        <f>(68+QUOTIENT((I4-1),2))</f>
        <v>68</v>
      </c>
      <c r="D23" s="99" t="str">
        <f t="shared" si="0"/>
        <v>44</v>
      </c>
      <c r="E23" s="109">
        <v>3</v>
      </c>
      <c r="F23" s="109"/>
      <c r="G23" s="109">
        <v>1</v>
      </c>
      <c r="H23" s="109">
        <f t="shared" ref="H23:H43" si="5">G23*2</f>
        <v>2</v>
      </c>
      <c r="I23" s="110" t="s">
        <v>387</v>
      </c>
      <c r="J23" s="111" t="s">
        <v>158</v>
      </c>
      <c r="K23" s="112"/>
      <c r="L23" s="113" t="s">
        <v>130</v>
      </c>
      <c r="M23" s="113" t="s">
        <v>86</v>
      </c>
      <c r="N23" s="36" t="s">
        <v>386</v>
      </c>
      <c r="O23" s="114"/>
    </row>
    <row r="24" spans="1:15" ht="30.75" thickBot="1">
      <c r="A24" s="148"/>
      <c r="B24" s="98">
        <f t="shared" si="4"/>
        <v>40189</v>
      </c>
      <c r="C24" s="99">
        <f>(188+QUOTIENT((I4-1),2))</f>
        <v>188</v>
      </c>
      <c r="D24" s="99" t="str">
        <f t="shared" si="0"/>
        <v>BC</v>
      </c>
      <c r="E24" s="109">
        <v>3</v>
      </c>
      <c r="F24" s="109"/>
      <c r="G24" s="109">
        <v>1</v>
      </c>
      <c r="H24" s="109">
        <f t="shared" si="5"/>
        <v>2</v>
      </c>
      <c r="I24" s="110" t="s">
        <v>388</v>
      </c>
      <c r="J24" s="113" t="s">
        <v>82</v>
      </c>
      <c r="K24" s="109"/>
      <c r="L24" s="113" t="s">
        <v>130</v>
      </c>
      <c r="M24" s="113" t="s">
        <v>86</v>
      </c>
      <c r="N24" s="36" t="s">
        <v>386</v>
      </c>
      <c r="O24" s="38" t="s">
        <v>376</v>
      </c>
    </row>
    <row r="25" spans="1:15" ht="52.5" customHeight="1">
      <c r="A25" s="147" t="s">
        <v>389</v>
      </c>
      <c r="B25" s="12">
        <f t="shared" si="4"/>
        <v>40401</v>
      </c>
      <c r="C25" s="32">
        <f>(400+(I4-1)*40)</f>
        <v>400</v>
      </c>
      <c r="D25" s="32" t="str">
        <f t="shared" si="0"/>
        <v>190</v>
      </c>
      <c r="E25" s="6">
        <v>3</v>
      </c>
      <c r="F25" s="6">
        <v>16</v>
      </c>
      <c r="G25" s="6">
        <v>1</v>
      </c>
      <c r="H25" s="6">
        <f t="shared" si="5"/>
        <v>2</v>
      </c>
      <c r="I25" s="10" t="s">
        <v>390</v>
      </c>
      <c r="J25" s="4" t="s">
        <v>391</v>
      </c>
      <c r="K25" s="6">
        <v>120</v>
      </c>
      <c r="L25" s="4" t="s">
        <v>30</v>
      </c>
      <c r="M25" s="4" t="s">
        <v>31</v>
      </c>
      <c r="N25" s="105" t="s">
        <v>392</v>
      </c>
      <c r="O25" s="37" t="s">
        <v>376</v>
      </c>
    </row>
    <row r="26" spans="1:15" ht="37.5" customHeight="1">
      <c r="A26" s="148"/>
      <c r="B26" s="89">
        <f t="shared" si="4"/>
        <v>40402</v>
      </c>
      <c r="C26" s="13">
        <f>C25+G25</f>
        <v>401</v>
      </c>
      <c r="D26" s="13" t="str">
        <f t="shared" si="0"/>
        <v>191</v>
      </c>
      <c r="E26" s="3">
        <v>3</v>
      </c>
      <c r="F26" s="3">
        <v>16</v>
      </c>
      <c r="G26" s="3">
        <v>1</v>
      </c>
      <c r="H26" s="3">
        <f t="shared" si="5"/>
        <v>2</v>
      </c>
      <c r="I26" s="11" t="s">
        <v>393</v>
      </c>
      <c r="J26" s="5" t="s">
        <v>394</v>
      </c>
      <c r="K26" s="3">
        <v>600</v>
      </c>
      <c r="L26" s="5" t="s">
        <v>30</v>
      </c>
      <c r="M26" s="5" t="s">
        <v>31</v>
      </c>
      <c r="N26" s="36" t="s">
        <v>395</v>
      </c>
      <c r="O26" s="38" t="s">
        <v>376</v>
      </c>
    </row>
    <row r="27" spans="1:15" ht="37.5" customHeight="1">
      <c r="A27" s="148"/>
      <c r="B27" s="89">
        <f t="shared" si="4"/>
        <v>40403</v>
      </c>
      <c r="C27" s="13">
        <f t="shared" ref="C27:C43" si="6">C26+G26</f>
        <v>402</v>
      </c>
      <c r="D27" s="118" t="str">
        <f>DEC2HEX(C27)</f>
        <v>192</v>
      </c>
      <c r="E27" s="118">
        <v>3</v>
      </c>
      <c r="F27" s="118">
        <v>16</v>
      </c>
      <c r="G27" s="3">
        <v>2</v>
      </c>
      <c r="H27" s="3">
        <f>G27*2</f>
        <v>4</v>
      </c>
      <c r="I27" s="11" t="s">
        <v>263</v>
      </c>
      <c r="K27" s="3">
        <v>0</v>
      </c>
      <c r="L27" s="5" t="s">
        <v>34</v>
      </c>
      <c r="M27" s="5" t="s">
        <v>31</v>
      </c>
      <c r="N27" s="36" t="s">
        <v>396</v>
      </c>
      <c r="O27" s="38" t="s">
        <v>376</v>
      </c>
    </row>
    <row r="28" spans="1:15" ht="37.5" customHeight="1">
      <c r="A28" s="148"/>
      <c r="B28" s="89">
        <f t="shared" si="4"/>
        <v>40405</v>
      </c>
      <c r="C28" s="13">
        <f t="shared" si="6"/>
        <v>404</v>
      </c>
      <c r="D28" s="13" t="str">
        <f t="shared" si="0"/>
        <v>194</v>
      </c>
      <c r="E28" s="3">
        <v>3</v>
      </c>
      <c r="F28" s="3">
        <v>16</v>
      </c>
      <c r="G28" s="3">
        <v>2</v>
      </c>
      <c r="H28" s="3">
        <f t="shared" si="5"/>
        <v>4</v>
      </c>
      <c r="I28" s="11" t="s">
        <v>330</v>
      </c>
      <c r="J28" s="84" t="s">
        <v>397</v>
      </c>
      <c r="K28" s="3">
        <v>433.92</v>
      </c>
      <c r="L28" s="5" t="s">
        <v>332</v>
      </c>
      <c r="M28" s="5" t="s">
        <v>31</v>
      </c>
      <c r="N28" s="36" t="s">
        <v>398</v>
      </c>
      <c r="O28" s="38" t="s">
        <v>376</v>
      </c>
    </row>
    <row r="29" spans="1:15" ht="60" customHeight="1">
      <c r="A29" s="148"/>
      <c r="B29" s="89">
        <f t="shared" si="4"/>
        <v>40407</v>
      </c>
      <c r="C29" s="13">
        <f t="shared" si="6"/>
        <v>406</v>
      </c>
      <c r="D29" s="13" t="str">
        <f t="shared" si="0"/>
        <v>196</v>
      </c>
      <c r="E29" s="118">
        <v>3</v>
      </c>
      <c r="F29" s="3">
        <v>16</v>
      </c>
      <c r="G29" s="3">
        <v>1</v>
      </c>
      <c r="H29" s="3">
        <f t="shared" si="5"/>
        <v>2</v>
      </c>
      <c r="I29" s="11" t="s">
        <v>334</v>
      </c>
      <c r="J29" s="5" t="s">
        <v>335</v>
      </c>
      <c r="K29" s="3">
        <v>15</v>
      </c>
      <c r="L29" s="5" t="s">
        <v>210</v>
      </c>
      <c r="M29" s="5" t="s">
        <v>31</v>
      </c>
      <c r="N29" s="36" t="s">
        <v>399</v>
      </c>
      <c r="O29" s="38" t="s">
        <v>376</v>
      </c>
    </row>
    <row r="30" spans="1:15" ht="45" customHeight="1">
      <c r="A30" s="148"/>
      <c r="B30" s="89">
        <f t="shared" si="4"/>
        <v>40408</v>
      </c>
      <c r="C30" s="13">
        <f t="shared" si="6"/>
        <v>407</v>
      </c>
      <c r="D30" s="13" t="str">
        <f t="shared" si="0"/>
        <v>197</v>
      </c>
      <c r="E30" s="3">
        <v>3</v>
      </c>
      <c r="F30" s="3">
        <v>16</v>
      </c>
      <c r="G30" s="3">
        <v>1</v>
      </c>
      <c r="H30" s="3">
        <f t="shared" si="5"/>
        <v>2</v>
      </c>
      <c r="I30" s="11" t="s">
        <v>337</v>
      </c>
      <c r="J30" s="5" t="s">
        <v>79</v>
      </c>
      <c r="K30" s="3">
        <v>0</v>
      </c>
      <c r="L30" s="5" t="s">
        <v>30</v>
      </c>
      <c r="M30" s="5" t="s">
        <v>31</v>
      </c>
      <c r="N30" s="36" t="s">
        <v>400</v>
      </c>
      <c r="O30" s="38" t="s">
        <v>376</v>
      </c>
    </row>
    <row r="31" spans="1:15" ht="30" customHeight="1">
      <c r="A31" s="148"/>
      <c r="B31" s="89">
        <f t="shared" si="4"/>
        <v>40409</v>
      </c>
      <c r="C31" s="13">
        <f t="shared" si="6"/>
        <v>408</v>
      </c>
      <c r="D31" s="118" t="str">
        <f>DEC2HEX(C31)</f>
        <v>198</v>
      </c>
      <c r="E31" s="118">
        <v>3</v>
      </c>
      <c r="F31" s="3">
        <v>16</v>
      </c>
      <c r="G31" s="3">
        <v>2</v>
      </c>
      <c r="H31" s="3">
        <f>G31*2</f>
        <v>4</v>
      </c>
      <c r="I31" s="11" t="s">
        <v>401</v>
      </c>
      <c r="K31" s="3">
        <v>1</v>
      </c>
      <c r="L31" s="5" t="s">
        <v>332</v>
      </c>
      <c r="M31" s="5" t="s">
        <v>31</v>
      </c>
      <c r="N31" s="36" t="s">
        <v>402</v>
      </c>
      <c r="O31" s="38" t="s">
        <v>376</v>
      </c>
    </row>
    <row r="32" spans="1:15" ht="30" customHeight="1">
      <c r="A32" s="148"/>
      <c r="B32" s="89">
        <f t="shared" si="4"/>
        <v>40411</v>
      </c>
      <c r="C32" s="13">
        <f t="shared" si="6"/>
        <v>410</v>
      </c>
      <c r="D32" s="118" t="str">
        <f>DEC2HEX(C32)</f>
        <v>19A</v>
      </c>
      <c r="E32" s="3">
        <v>3</v>
      </c>
      <c r="F32" s="3">
        <v>16</v>
      </c>
      <c r="G32" s="3">
        <v>2</v>
      </c>
      <c r="H32" s="3">
        <f>G32*2</f>
        <v>4</v>
      </c>
      <c r="I32" s="11" t="s">
        <v>403</v>
      </c>
      <c r="K32" s="3">
        <v>0</v>
      </c>
      <c r="L32" s="5" t="s">
        <v>332</v>
      </c>
      <c r="M32" s="5" t="s">
        <v>31</v>
      </c>
      <c r="N32" s="36" t="s">
        <v>402</v>
      </c>
      <c r="O32" s="38" t="s">
        <v>376</v>
      </c>
    </row>
    <row r="33" spans="1:15" ht="30" customHeight="1">
      <c r="A33" s="148"/>
      <c r="B33" s="89">
        <f t="shared" si="4"/>
        <v>40413</v>
      </c>
      <c r="C33" s="13">
        <f t="shared" si="6"/>
        <v>412</v>
      </c>
      <c r="D33" s="13" t="str">
        <f t="shared" si="0"/>
        <v>19C</v>
      </c>
      <c r="E33" s="118">
        <v>3</v>
      </c>
      <c r="F33" s="3">
        <v>16</v>
      </c>
      <c r="G33" s="3">
        <v>2</v>
      </c>
      <c r="H33" s="3">
        <f t="shared" si="5"/>
        <v>4</v>
      </c>
      <c r="I33" s="11" t="s">
        <v>404</v>
      </c>
      <c r="K33" s="3">
        <v>1</v>
      </c>
      <c r="L33" s="5" t="s">
        <v>332</v>
      </c>
      <c r="M33" s="5" t="s">
        <v>31</v>
      </c>
      <c r="N33" s="36" t="s">
        <v>405</v>
      </c>
      <c r="O33" s="38" t="s">
        <v>376</v>
      </c>
    </row>
    <row r="34" spans="1:15" ht="30" customHeight="1">
      <c r="A34" s="148"/>
      <c r="B34" s="89">
        <f t="shared" si="4"/>
        <v>40415</v>
      </c>
      <c r="C34" s="13">
        <f t="shared" si="6"/>
        <v>414</v>
      </c>
      <c r="D34" s="13" t="str">
        <f t="shared" si="0"/>
        <v>19E</v>
      </c>
      <c r="E34" s="3">
        <v>3</v>
      </c>
      <c r="F34" s="3">
        <v>16</v>
      </c>
      <c r="G34" s="3">
        <v>2</v>
      </c>
      <c r="H34" s="3">
        <f t="shared" si="5"/>
        <v>4</v>
      </c>
      <c r="I34" s="11" t="s">
        <v>406</v>
      </c>
      <c r="K34" s="3">
        <v>0</v>
      </c>
      <c r="L34" s="5" t="s">
        <v>332</v>
      </c>
      <c r="M34" s="5" t="s">
        <v>31</v>
      </c>
      <c r="N34" s="36" t="s">
        <v>405</v>
      </c>
      <c r="O34" s="38" t="s">
        <v>376</v>
      </c>
    </row>
    <row r="35" spans="1:15" ht="45" customHeight="1">
      <c r="A35" s="148"/>
      <c r="B35" s="89">
        <f t="shared" si="4"/>
        <v>40417</v>
      </c>
      <c r="C35" s="13">
        <f t="shared" si="6"/>
        <v>416</v>
      </c>
      <c r="D35" s="13" t="str">
        <f t="shared" si="0"/>
        <v>1A0</v>
      </c>
      <c r="E35" s="118">
        <v>3</v>
      </c>
      <c r="F35" s="3">
        <v>16</v>
      </c>
      <c r="G35" s="3">
        <v>2</v>
      </c>
      <c r="H35" s="3">
        <f t="shared" si="5"/>
        <v>4</v>
      </c>
      <c r="I35" s="129" t="s">
        <v>407</v>
      </c>
      <c r="K35" s="3">
        <v>0</v>
      </c>
      <c r="L35" s="5" t="s">
        <v>332</v>
      </c>
      <c r="M35" s="5" t="s">
        <v>31</v>
      </c>
      <c r="N35" s="36" t="s">
        <v>408</v>
      </c>
      <c r="O35" s="38" t="s">
        <v>376</v>
      </c>
    </row>
    <row r="36" spans="1:15" ht="18.75" customHeight="1">
      <c r="A36" s="148"/>
      <c r="B36" s="89">
        <f t="shared" si="4"/>
        <v>40419</v>
      </c>
      <c r="C36" s="13">
        <f t="shared" si="6"/>
        <v>418</v>
      </c>
      <c r="D36" s="13" t="str">
        <f t="shared" si="0"/>
        <v>1A2</v>
      </c>
      <c r="E36" s="3">
        <v>3</v>
      </c>
      <c r="F36" s="3">
        <v>16</v>
      </c>
      <c r="G36" s="3">
        <v>2</v>
      </c>
      <c r="H36" s="3">
        <f t="shared" si="5"/>
        <v>4</v>
      </c>
      <c r="I36" s="11" t="s">
        <v>409</v>
      </c>
      <c r="K36" s="3">
        <v>0</v>
      </c>
      <c r="L36" s="5" t="s">
        <v>332</v>
      </c>
      <c r="M36" s="5" t="s">
        <v>31</v>
      </c>
      <c r="N36" s="2" t="s">
        <v>524</v>
      </c>
      <c r="O36" s="38" t="s">
        <v>376</v>
      </c>
    </row>
    <row r="37" spans="1:15" ht="18.75" customHeight="1">
      <c r="A37" s="148"/>
      <c r="B37" s="89">
        <f t="shared" si="4"/>
        <v>40421</v>
      </c>
      <c r="C37" s="13">
        <f t="shared" si="6"/>
        <v>420</v>
      </c>
      <c r="D37" s="13" t="str">
        <f t="shared" si="0"/>
        <v>1A4</v>
      </c>
      <c r="E37" s="118">
        <v>3</v>
      </c>
      <c r="F37" s="3">
        <v>16</v>
      </c>
      <c r="G37" s="3">
        <v>2</v>
      </c>
      <c r="H37" s="3">
        <f t="shared" si="5"/>
        <v>4</v>
      </c>
      <c r="I37" s="11" t="s">
        <v>411</v>
      </c>
      <c r="K37" s="3">
        <v>0</v>
      </c>
      <c r="L37" s="5" t="s">
        <v>332</v>
      </c>
      <c r="M37" s="5" t="s">
        <v>31</v>
      </c>
      <c r="N37" s="2" t="s">
        <v>525</v>
      </c>
      <c r="O37" s="38" t="s">
        <v>376</v>
      </c>
    </row>
    <row r="38" spans="1:15" ht="18.75" customHeight="1">
      <c r="A38" s="148"/>
      <c r="B38" s="89">
        <f t="shared" si="4"/>
        <v>40423</v>
      </c>
      <c r="C38" s="13">
        <f t="shared" si="6"/>
        <v>422</v>
      </c>
      <c r="D38" s="13" t="str">
        <f t="shared" si="0"/>
        <v>1A6</v>
      </c>
      <c r="E38" s="3">
        <v>3</v>
      </c>
      <c r="F38" s="3">
        <v>16</v>
      </c>
      <c r="G38" s="3">
        <v>2</v>
      </c>
      <c r="H38" s="3">
        <f t="shared" si="5"/>
        <v>4</v>
      </c>
      <c r="I38" s="11" t="s">
        <v>413</v>
      </c>
      <c r="K38" s="3">
        <v>0</v>
      </c>
      <c r="L38" s="5" t="s">
        <v>332</v>
      </c>
      <c r="M38" s="5" t="s">
        <v>31</v>
      </c>
      <c r="N38" s="2" t="s">
        <v>526</v>
      </c>
      <c r="O38" s="38" t="s">
        <v>376</v>
      </c>
    </row>
    <row r="39" spans="1:15" ht="18.75" customHeight="1" thickBot="1">
      <c r="A39" s="148"/>
      <c r="B39" s="89">
        <f t="shared" si="4"/>
        <v>40425</v>
      </c>
      <c r="C39" s="13">
        <f t="shared" si="6"/>
        <v>424</v>
      </c>
      <c r="D39" s="13" t="str">
        <f t="shared" si="0"/>
        <v>1A8</v>
      </c>
      <c r="E39" s="3">
        <v>3</v>
      </c>
      <c r="F39" s="3">
        <v>16</v>
      </c>
      <c r="G39" s="3">
        <v>2</v>
      </c>
      <c r="H39" s="3">
        <f t="shared" si="5"/>
        <v>4</v>
      </c>
      <c r="I39" s="11" t="s">
        <v>415</v>
      </c>
      <c r="K39" s="3">
        <v>0</v>
      </c>
      <c r="L39" s="5" t="s">
        <v>332</v>
      </c>
      <c r="M39" s="5" t="s">
        <v>31</v>
      </c>
      <c r="N39" s="2" t="s">
        <v>527</v>
      </c>
      <c r="O39" s="38" t="s">
        <v>376</v>
      </c>
    </row>
    <row r="40" spans="1:15" ht="18.75" hidden="1" customHeight="1">
      <c r="A40" s="148"/>
      <c r="B40" s="89">
        <f t="shared" si="4"/>
        <v>40427</v>
      </c>
      <c r="C40" s="13">
        <f t="shared" si="6"/>
        <v>426</v>
      </c>
      <c r="D40" s="13" t="str">
        <f t="shared" si="0"/>
        <v>1AA</v>
      </c>
      <c r="E40" s="3">
        <v>16</v>
      </c>
      <c r="G40" s="3">
        <v>11</v>
      </c>
      <c r="H40" s="3">
        <f t="shared" si="5"/>
        <v>22</v>
      </c>
      <c r="I40" s="11" t="s">
        <v>345</v>
      </c>
      <c r="M40" s="5" t="s">
        <v>31</v>
      </c>
      <c r="N40" s="2" t="s">
        <v>460</v>
      </c>
      <c r="O40" s="38" t="s">
        <v>376</v>
      </c>
    </row>
    <row r="41" spans="1:15" ht="52.5" hidden="1" customHeight="1">
      <c r="A41" s="148"/>
      <c r="B41" s="89">
        <f t="shared" si="4"/>
        <v>40438</v>
      </c>
      <c r="C41" s="13">
        <f>C40+G40</f>
        <v>437</v>
      </c>
      <c r="D41" s="13" t="str">
        <f t="shared" si="0"/>
        <v>1B5</v>
      </c>
      <c r="E41" s="3">
        <v>16</v>
      </c>
      <c r="G41" s="3">
        <v>1</v>
      </c>
      <c r="H41" s="3">
        <f t="shared" si="5"/>
        <v>2</v>
      </c>
      <c r="I41" s="11" t="s">
        <v>420</v>
      </c>
      <c r="K41" s="85" t="s">
        <v>421</v>
      </c>
      <c r="L41" s="5" t="s">
        <v>422</v>
      </c>
      <c r="M41" s="5" t="s">
        <v>31</v>
      </c>
      <c r="N41" s="36" t="s">
        <v>423</v>
      </c>
      <c r="O41" s="38" t="s">
        <v>376</v>
      </c>
    </row>
    <row r="42" spans="1:15" ht="18.75" hidden="1" customHeight="1">
      <c r="A42" s="148"/>
      <c r="B42" s="89">
        <f t="shared" si="4"/>
        <v>40439</v>
      </c>
      <c r="C42" s="13">
        <f t="shared" si="6"/>
        <v>438</v>
      </c>
      <c r="D42" s="13" t="str">
        <f t="shared" si="0"/>
        <v>1B6</v>
      </c>
      <c r="E42" s="3">
        <v>16</v>
      </c>
      <c r="G42" s="3">
        <v>1</v>
      </c>
      <c r="H42" s="3">
        <f t="shared" si="5"/>
        <v>2</v>
      </c>
      <c r="I42" s="11" t="s">
        <v>424</v>
      </c>
      <c r="K42" s="85" t="s">
        <v>425</v>
      </c>
      <c r="L42" s="5" t="s">
        <v>422</v>
      </c>
      <c r="M42" s="5" t="s">
        <v>31</v>
      </c>
      <c r="N42" s="2" t="s">
        <v>426</v>
      </c>
      <c r="O42" s="38" t="s">
        <v>376</v>
      </c>
    </row>
    <row r="43" spans="1:15" ht="18.75" hidden="1" customHeight="1" thickBot="1">
      <c r="A43" s="149"/>
      <c r="B43" s="89">
        <f t="shared" si="4"/>
        <v>40440</v>
      </c>
      <c r="C43" s="13">
        <f t="shared" si="6"/>
        <v>439</v>
      </c>
      <c r="D43" s="74" t="str">
        <f t="shared" si="0"/>
        <v>1B7</v>
      </c>
      <c r="E43" s="90">
        <v>16</v>
      </c>
      <c r="F43" s="90"/>
      <c r="G43" s="90">
        <v>1</v>
      </c>
      <c r="H43" s="90">
        <f t="shared" si="5"/>
        <v>2</v>
      </c>
      <c r="I43" s="115" t="s">
        <v>427</v>
      </c>
      <c r="J43" s="92"/>
      <c r="K43" s="120" t="s">
        <v>428</v>
      </c>
      <c r="L43" s="92" t="s">
        <v>422</v>
      </c>
      <c r="M43" s="92" t="s">
        <v>31</v>
      </c>
      <c r="N43" s="2" t="s">
        <v>426</v>
      </c>
      <c r="O43" s="38" t="s">
        <v>376</v>
      </c>
    </row>
    <row r="44" spans="1:15" ht="18.75">
      <c r="A44" s="40"/>
      <c r="B44" s="32"/>
      <c r="C44" s="32"/>
      <c r="D44" s="32"/>
      <c r="E44" s="6"/>
      <c r="F44" s="6"/>
      <c r="G44" s="6"/>
      <c r="H44" s="6"/>
      <c r="I44" s="4"/>
      <c r="J44" s="4"/>
      <c r="K44" s="6"/>
      <c r="L44" s="4"/>
      <c r="M44" s="4"/>
      <c r="N44" s="34"/>
      <c r="O44" s="4"/>
    </row>
    <row r="45" spans="1:15" ht="18.75">
      <c r="B45" s="13"/>
      <c r="C45" s="13"/>
      <c r="D45" s="13"/>
    </row>
    <row r="46" spans="1:15" ht="18.75">
      <c r="B46" s="13"/>
      <c r="C46" s="13"/>
      <c r="D46" s="13"/>
    </row>
    <row r="47" spans="1:15" ht="18.75">
      <c r="B47" s="13"/>
      <c r="C47" s="13"/>
      <c r="D47" s="13"/>
    </row>
    <row r="48" spans="1:15" ht="18.75">
      <c r="B48" s="13"/>
      <c r="C48" s="13"/>
      <c r="D48" s="13"/>
    </row>
    <row r="49" spans="2:4" ht="18.75">
      <c r="B49" s="13"/>
      <c r="C49" s="13"/>
      <c r="D49" s="13"/>
    </row>
    <row r="50" spans="2:4" ht="18.75">
      <c r="B50" s="13"/>
      <c r="C50" s="13"/>
      <c r="D50" s="13"/>
    </row>
    <row r="51" spans="2:4" ht="18.75">
      <c r="B51" s="13"/>
      <c r="C51" s="13"/>
      <c r="D51" s="13"/>
    </row>
    <row r="52" spans="2:4" ht="18.75">
      <c r="B52" s="13"/>
      <c r="C52" s="13"/>
      <c r="D52" s="13"/>
    </row>
    <row r="53" spans="2:4" ht="18.75">
      <c r="B53" s="13"/>
      <c r="C53" s="13"/>
      <c r="D53" s="13"/>
    </row>
    <row r="54" spans="2:4" ht="18.75">
      <c r="B54" s="13"/>
      <c r="C54" s="13"/>
      <c r="D54" s="13"/>
    </row>
    <row r="55" spans="2:4" ht="18.75">
      <c r="B55" s="13"/>
      <c r="C55" s="13"/>
      <c r="D55" s="13"/>
    </row>
    <row r="56" spans="2:4" ht="18.75">
      <c r="B56" s="13"/>
      <c r="C56" s="13"/>
      <c r="D56" s="13"/>
    </row>
    <row r="57" spans="2:4" ht="18.75">
      <c r="B57" s="13"/>
      <c r="C57" s="13"/>
      <c r="D57" s="13"/>
    </row>
  </sheetData>
  <mergeCells count="3">
    <mergeCell ref="A9:A21"/>
    <mergeCell ref="A22:A24"/>
    <mergeCell ref="A25:A43"/>
  </mergeCells>
  <dataValidations count="1">
    <dataValidation type="whole" allowBlank="1" showInputMessage="1" showErrorMessage="1" sqref="I4:I6" xr:uid="{00000000-0002-0000-0A00-000000000000}">
      <formula1>1</formula1>
      <formula2>40</formula2>
    </dataValidation>
  </dataValidations>
  <pageMargins left="0.7" right="0.7" top="0.75" bottom="0.75" header="0.3" footer="0.3"/>
  <pageSetup orientation="portrait" r:id="rId1"/>
  <tableParts count="1">
    <tablePart r:id="rId2"/>
  </tableParts>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2:O57"/>
  <sheetViews>
    <sheetView topLeftCell="A25" zoomScale="70" zoomScaleNormal="70" workbookViewId="0">
      <selection activeCell="I10" sqref="I10"/>
    </sheetView>
  </sheetViews>
  <sheetFormatPr defaultColWidth="9.140625" defaultRowHeight="15"/>
  <cols>
    <col min="1" max="1" width="24.42578125" style="1" customWidth="1"/>
    <col min="2" max="4" width="15" style="3" customWidth="1"/>
    <col min="5" max="6" width="11.42578125" style="3" customWidth="1"/>
    <col min="7" max="7" width="14.140625" style="3" customWidth="1"/>
    <col min="8" max="8" width="10" style="3" customWidth="1"/>
    <col min="9" max="9" width="40.42578125" style="5" customWidth="1"/>
    <col min="10" max="10" width="14.42578125" style="5" customWidth="1"/>
    <col min="11" max="11" width="8.42578125" style="3" customWidth="1"/>
    <col min="12" max="12" width="8.42578125" style="5" customWidth="1"/>
    <col min="13" max="13" width="14.42578125" style="5" customWidth="1"/>
    <col min="14" max="14" width="84.85546875" style="2" customWidth="1"/>
    <col min="15" max="15" width="33.85546875" style="5" customWidth="1"/>
    <col min="16" max="16384" width="9.140625" style="1"/>
  </cols>
  <sheetData>
    <row r="2" spans="1:15" ht="46.5">
      <c r="A2" s="14" t="s">
        <v>572</v>
      </c>
    </row>
    <row r="3" spans="1:15" ht="15.75" thickBot="1"/>
    <row r="4" spans="1:15" s="17" customFormat="1" ht="34.5" thickBot="1">
      <c r="A4" s="7" t="s">
        <v>361</v>
      </c>
      <c r="B4" s="8"/>
      <c r="C4" s="8"/>
      <c r="D4" s="8"/>
      <c r="E4" s="8"/>
      <c r="F4" s="8"/>
      <c r="G4" s="8"/>
      <c r="H4" s="8"/>
      <c r="I4" s="33">
        <v>1</v>
      </c>
      <c r="J4" s="15" t="s">
        <v>362</v>
      </c>
      <c r="K4" s="8"/>
      <c r="L4" s="9"/>
      <c r="M4" s="9"/>
      <c r="N4" s="16"/>
      <c r="O4" s="9"/>
    </row>
    <row r="5" spans="1:15" s="30" customFormat="1" ht="18.75">
      <c r="A5" s="25"/>
      <c r="B5" s="26"/>
      <c r="C5" s="26"/>
      <c r="D5" s="26"/>
      <c r="E5" s="26"/>
      <c r="F5" s="26"/>
      <c r="G5" s="26"/>
      <c r="H5" s="26"/>
      <c r="I5" s="27"/>
      <c r="J5" s="31" t="s">
        <v>363</v>
      </c>
      <c r="K5" s="26"/>
      <c r="L5" s="28"/>
      <c r="M5" s="28"/>
      <c r="N5" s="29"/>
      <c r="O5" s="28"/>
    </row>
    <row r="6" spans="1:15" s="17" customFormat="1" ht="17.100000000000001" customHeight="1">
      <c r="A6" s="7"/>
      <c r="B6" s="8"/>
      <c r="C6" s="8"/>
      <c r="D6" s="8"/>
      <c r="E6" s="8"/>
      <c r="F6" s="8"/>
      <c r="G6" s="8"/>
      <c r="H6" s="8"/>
      <c r="I6" s="24"/>
      <c r="J6" s="15"/>
      <c r="K6" s="8"/>
      <c r="L6" s="9"/>
      <c r="M6" s="9"/>
      <c r="N6" s="16"/>
      <c r="O6" s="9"/>
    </row>
    <row r="7" spans="1:15" s="18" customFormat="1" ht="27" customHeight="1">
      <c r="B7" s="18" t="s">
        <v>2</v>
      </c>
      <c r="C7" s="18" t="s">
        <v>3</v>
      </c>
      <c r="D7" s="18" t="s">
        <v>4</v>
      </c>
      <c r="E7" s="18" t="s">
        <v>5</v>
      </c>
      <c r="G7" s="18" t="s">
        <v>6</v>
      </c>
      <c r="H7" s="18" t="s">
        <v>7</v>
      </c>
      <c r="I7" s="18" t="s">
        <v>8</v>
      </c>
      <c r="J7" s="18" t="s">
        <v>9</v>
      </c>
      <c r="K7" s="18" t="s">
        <v>10</v>
      </c>
      <c r="L7" s="18" t="s">
        <v>11</v>
      </c>
      <c r="M7" s="18" t="s">
        <v>12</v>
      </c>
      <c r="N7" s="19" t="s">
        <v>13</v>
      </c>
      <c r="O7" s="18" t="s">
        <v>364</v>
      </c>
    </row>
    <row r="8" spans="1:15" s="23" customFormat="1" ht="57" thickBot="1">
      <c r="A8" s="20"/>
      <c r="B8" s="21" t="s">
        <v>14</v>
      </c>
      <c r="C8" s="21" t="s">
        <v>15</v>
      </c>
      <c r="D8" s="21" t="s">
        <v>16</v>
      </c>
      <c r="E8" s="21" t="s">
        <v>17</v>
      </c>
      <c r="F8" s="21" t="s">
        <v>18</v>
      </c>
      <c r="G8" s="21" t="s">
        <v>365</v>
      </c>
      <c r="H8" s="21" t="s">
        <v>21</v>
      </c>
      <c r="I8" s="22" t="s">
        <v>22</v>
      </c>
      <c r="J8" s="22" t="s">
        <v>366</v>
      </c>
      <c r="K8" s="21" t="s">
        <v>24</v>
      </c>
      <c r="L8" s="22" t="s">
        <v>25</v>
      </c>
      <c r="M8" s="22" t="s">
        <v>26</v>
      </c>
      <c r="N8" s="22" t="s">
        <v>367</v>
      </c>
      <c r="O8" s="22" t="s">
        <v>368</v>
      </c>
    </row>
    <row r="9" spans="1:15" ht="18.75" customHeight="1">
      <c r="A9" s="147" t="s">
        <v>369</v>
      </c>
      <c r="B9" s="12">
        <f>C9+30001</f>
        <v>30001</v>
      </c>
      <c r="C9" s="32">
        <f>((I4-1)*32)</f>
        <v>0</v>
      </c>
      <c r="D9" s="32" t="str">
        <f t="shared" ref="D9:D43" si="0">DEC2HEX(C9)</f>
        <v>0</v>
      </c>
      <c r="E9" s="6">
        <v>4</v>
      </c>
      <c r="F9" s="6"/>
      <c r="G9" s="6">
        <v>1</v>
      </c>
      <c r="H9" s="6">
        <f t="shared" ref="H9:H21" si="1">G9*2</f>
        <v>2</v>
      </c>
      <c r="I9" s="10" t="s">
        <v>370</v>
      </c>
      <c r="J9" s="4" t="s">
        <v>371</v>
      </c>
      <c r="K9" s="4"/>
      <c r="L9" s="4" t="s">
        <v>30</v>
      </c>
      <c r="M9" s="4" t="s">
        <v>86</v>
      </c>
      <c r="N9" s="34" t="s">
        <v>372</v>
      </c>
      <c r="O9" s="37"/>
    </row>
    <row r="10" spans="1:15" ht="18.75" customHeight="1">
      <c r="A10" s="148"/>
      <c r="B10" s="89">
        <f>C10+30001</f>
        <v>30002</v>
      </c>
      <c r="C10" s="13">
        <f>C9+G9</f>
        <v>1</v>
      </c>
      <c r="D10" s="13" t="str">
        <f t="shared" si="0"/>
        <v>1</v>
      </c>
      <c r="E10" s="3">
        <v>4</v>
      </c>
      <c r="G10" s="3">
        <v>2</v>
      </c>
      <c r="H10" s="3">
        <f t="shared" si="1"/>
        <v>4</v>
      </c>
      <c r="I10" s="129" t="s">
        <v>573</v>
      </c>
      <c r="J10" s="5" t="s">
        <v>565</v>
      </c>
      <c r="K10" s="5"/>
      <c r="L10" s="5" t="s">
        <v>332</v>
      </c>
      <c r="M10" s="5" t="s">
        <v>86</v>
      </c>
      <c r="N10" s="2" t="s">
        <v>574</v>
      </c>
      <c r="O10" s="38"/>
    </row>
    <row r="11" spans="1:15" ht="18.75">
      <c r="A11" s="148"/>
      <c r="B11" s="89">
        <f t="shared" ref="B11:B21" si="2">C11+30001</f>
        <v>30004</v>
      </c>
      <c r="C11" s="13">
        <f t="shared" ref="C11:C21" si="3">C10+G10</f>
        <v>3</v>
      </c>
      <c r="D11" s="13" t="str">
        <f t="shared" si="0"/>
        <v>3</v>
      </c>
      <c r="E11" s="3">
        <v>4</v>
      </c>
      <c r="G11" s="3">
        <v>1</v>
      </c>
      <c r="H11" s="3">
        <f t="shared" si="1"/>
        <v>2</v>
      </c>
      <c r="I11" s="11" t="s">
        <v>377</v>
      </c>
      <c r="K11" s="5"/>
      <c r="L11" s="5" t="s">
        <v>30</v>
      </c>
      <c r="M11" s="5" t="s">
        <v>86</v>
      </c>
      <c r="N11" s="35" t="s">
        <v>378</v>
      </c>
      <c r="O11" s="38"/>
    </row>
    <row r="12" spans="1:15" ht="18.75" customHeight="1">
      <c r="A12" s="148"/>
      <c r="B12" s="89">
        <f t="shared" si="2"/>
        <v>30005</v>
      </c>
      <c r="C12" s="13">
        <f t="shared" si="3"/>
        <v>4</v>
      </c>
      <c r="D12" s="13" t="str">
        <f t="shared" si="0"/>
        <v>4</v>
      </c>
      <c r="E12" s="3">
        <v>4</v>
      </c>
      <c r="G12" s="3">
        <v>2</v>
      </c>
      <c r="H12" s="3">
        <f t="shared" si="1"/>
        <v>4</v>
      </c>
      <c r="I12" s="11" t="s">
        <v>575</v>
      </c>
      <c r="K12" s="5"/>
      <c r="L12" s="5" t="s">
        <v>332</v>
      </c>
      <c r="M12" s="5" t="s">
        <v>86</v>
      </c>
      <c r="N12" s="35" t="s">
        <v>576</v>
      </c>
      <c r="O12" s="38" t="s">
        <v>376</v>
      </c>
    </row>
    <row r="13" spans="1:15" ht="18.75">
      <c r="A13" s="148"/>
      <c r="B13" s="89">
        <f t="shared" si="2"/>
        <v>30007</v>
      </c>
      <c r="C13" s="13">
        <f t="shared" si="3"/>
        <v>6</v>
      </c>
      <c r="D13" s="13" t="str">
        <f t="shared" si="0"/>
        <v>6</v>
      </c>
      <c r="E13" s="3">
        <v>4</v>
      </c>
      <c r="G13" s="3">
        <v>1</v>
      </c>
      <c r="H13" s="3">
        <f t="shared" si="1"/>
        <v>2</v>
      </c>
      <c r="I13" s="11" t="s">
        <v>506</v>
      </c>
      <c r="K13" s="5"/>
      <c r="L13" s="5" t="s">
        <v>30</v>
      </c>
      <c r="M13" s="5" t="s">
        <v>86</v>
      </c>
      <c r="N13" s="35" t="s">
        <v>507</v>
      </c>
      <c r="O13" s="38" t="s">
        <v>376</v>
      </c>
    </row>
    <row r="14" spans="1:15" ht="18.75" customHeight="1">
      <c r="A14" s="148"/>
      <c r="B14" s="89">
        <f t="shared" si="2"/>
        <v>30008</v>
      </c>
      <c r="C14" s="13">
        <f t="shared" si="3"/>
        <v>7</v>
      </c>
      <c r="D14" s="13" t="str">
        <f t="shared" si="0"/>
        <v>7</v>
      </c>
      <c r="E14" s="3">
        <v>4</v>
      </c>
      <c r="G14" s="3">
        <v>2</v>
      </c>
      <c r="H14" s="3">
        <f t="shared" si="1"/>
        <v>4</v>
      </c>
      <c r="I14" s="11" t="s">
        <v>508</v>
      </c>
      <c r="K14" s="5"/>
      <c r="L14" s="5" t="s">
        <v>34</v>
      </c>
      <c r="M14" s="5" t="s">
        <v>86</v>
      </c>
      <c r="N14" s="35" t="s">
        <v>509</v>
      </c>
      <c r="O14" s="38" t="s">
        <v>376</v>
      </c>
    </row>
    <row r="15" spans="1:15" ht="18.75" customHeight="1">
      <c r="A15" s="148"/>
      <c r="B15" s="89">
        <f t="shared" si="2"/>
        <v>30010</v>
      </c>
      <c r="C15" s="13">
        <f t="shared" si="3"/>
        <v>9</v>
      </c>
      <c r="D15" s="13" t="str">
        <f t="shared" si="0"/>
        <v>9</v>
      </c>
      <c r="E15" s="3">
        <v>4</v>
      </c>
      <c r="G15" s="3">
        <v>2</v>
      </c>
      <c r="H15" s="3">
        <f t="shared" si="1"/>
        <v>4</v>
      </c>
      <c r="I15" s="11" t="s">
        <v>510</v>
      </c>
      <c r="K15" s="5"/>
      <c r="L15" s="5" t="s">
        <v>34</v>
      </c>
      <c r="M15" s="5" t="s">
        <v>86</v>
      </c>
      <c r="N15" s="35" t="s">
        <v>511</v>
      </c>
      <c r="O15" s="38" t="s">
        <v>376</v>
      </c>
    </row>
    <row r="16" spans="1:15" ht="18.75" customHeight="1">
      <c r="A16" s="148"/>
      <c r="B16" s="89">
        <f t="shared" si="2"/>
        <v>30012</v>
      </c>
      <c r="C16" s="13">
        <f t="shared" si="3"/>
        <v>11</v>
      </c>
      <c r="D16" s="13" t="str">
        <f t="shared" si="0"/>
        <v>B</v>
      </c>
      <c r="E16" s="3">
        <v>4</v>
      </c>
      <c r="G16" s="3">
        <v>2</v>
      </c>
      <c r="H16" s="3">
        <f t="shared" si="1"/>
        <v>4</v>
      </c>
      <c r="I16" s="11" t="s">
        <v>512</v>
      </c>
      <c r="K16" s="5"/>
      <c r="L16" s="5" t="s">
        <v>34</v>
      </c>
      <c r="M16" s="5" t="s">
        <v>86</v>
      </c>
      <c r="N16" s="35" t="s">
        <v>513</v>
      </c>
      <c r="O16" s="38" t="s">
        <v>376</v>
      </c>
    </row>
    <row r="17" spans="1:15" ht="18.75" customHeight="1">
      <c r="A17" s="148"/>
      <c r="B17" s="89">
        <f t="shared" si="2"/>
        <v>30014</v>
      </c>
      <c r="C17" s="13">
        <f t="shared" si="3"/>
        <v>13</v>
      </c>
      <c r="D17" s="13" t="str">
        <f t="shared" si="0"/>
        <v>D</v>
      </c>
      <c r="E17" s="3">
        <v>4</v>
      </c>
      <c r="G17" s="3">
        <v>2</v>
      </c>
      <c r="H17" s="3">
        <f t="shared" si="1"/>
        <v>4</v>
      </c>
      <c r="I17" s="11" t="s">
        <v>514</v>
      </c>
      <c r="K17" s="5"/>
      <c r="L17" s="5" t="s">
        <v>34</v>
      </c>
      <c r="M17" s="5" t="s">
        <v>86</v>
      </c>
      <c r="N17" s="35" t="s">
        <v>515</v>
      </c>
      <c r="O17" s="38" t="s">
        <v>376</v>
      </c>
    </row>
    <row r="18" spans="1:15" ht="18.75" customHeight="1">
      <c r="A18" s="148"/>
      <c r="B18" s="89">
        <f t="shared" si="2"/>
        <v>30016</v>
      </c>
      <c r="C18" s="13">
        <f t="shared" si="3"/>
        <v>15</v>
      </c>
      <c r="D18" s="13" t="str">
        <f t="shared" si="0"/>
        <v>F</v>
      </c>
      <c r="E18" s="3">
        <v>4</v>
      </c>
      <c r="G18" s="3">
        <v>2</v>
      </c>
      <c r="H18" s="3">
        <f t="shared" si="1"/>
        <v>4</v>
      </c>
      <c r="I18" s="11" t="s">
        <v>516</v>
      </c>
      <c r="K18" s="5"/>
      <c r="L18" s="5" t="s">
        <v>34</v>
      </c>
      <c r="M18" s="5" t="s">
        <v>86</v>
      </c>
      <c r="N18" s="35" t="s">
        <v>517</v>
      </c>
      <c r="O18" s="38" t="s">
        <v>376</v>
      </c>
    </row>
    <row r="19" spans="1:15" ht="18.75" customHeight="1">
      <c r="A19" s="148"/>
      <c r="B19" s="89">
        <f t="shared" si="2"/>
        <v>30018</v>
      </c>
      <c r="C19" s="13">
        <f t="shared" si="3"/>
        <v>17</v>
      </c>
      <c r="D19" s="13" t="str">
        <f t="shared" si="0"/>
        <v>11</v>
      </c>
      <c r="E19" s="3">
        <v>4</v>
      </c>
      <c r="G19" s="3">
        <v>2</v>
      </c>
      <c r="H19" s="3">
        <f t="shared" si="1"/>
        <v>4</v>
      </c>
      <c r="I19" s="11" t="s">
        <v>518</v>
      </c>
      <c r="K19" s="5"/>
      <c r="L19" s="5" t="s">
        <v>34</v>
      </c>
      <c r="M19" s="5" t="s">
        <v>86</v>
      </c>
      <c r="N19" s="35" t="s">
        <v>519</v>
      </c>
      <c r="O19" s="38" t="s">
        <v>376</v>
      </c>
    </row>
    <row r="20" spans="1:15" ht="18.75" customHeight="1">
      <c r="A20" s="148"/>
      <c r="B20" s="89">
        <f t="shared" si="2"/>
        <v>30020</v>
      </c>
      <c r="C20" s="13">
        <f t="shared" si="3"/>
        <v>19</v>
      </c>
      <c r="D20" s="13" t="str">
        <f t="shared" si="0"/>
        <v>13</v>
      </c>
      <c r="E20" s="3">
        <v>4</v>
      </c>
      <c r="G20" s="3">
        <v>2</v>
      </c>
      <c r="H20" s="3">
        <f t="shared" si="1"/>
        <v>4</v>
      </c>
      <c r="I20" s="11" t="s">
        <v>520</v>
      </c>
      <c r="K20" s="5"/>
      <c r="L20" s="5" t="s">
        <v>34</v>
      </c>
      <c r="M20" s="5" t="s">
        <v>86</v>
      </c>
      <c r="N20" s="35" t="s">
        <v>521</v>
      </c>
      <c r="O20" s="38" t="s">
        <v>376</v>
      </c>
    </row>
    <row r="21" spans="1:15" ht="18.75" customHeight="1" thickBot="1">
      <c r="A21" s="149"/>
      <c r="B21" s="97">
        <f t="shared" si="2"/>
        <v>30022</v>
      </c>
      <c r="C21" s="74">
        <f t="shared" si="3"/>
        <v>21</v>
      </c>
      <c r="D21" s="74" t="str">
        <f t="shared" si="0"/>
        <v>15</v>
      </c>
      <c r="E21" s="3">
        <v>4</v>
      </c>
      <c r="G21" s="3">
        <v>2</v>
      </c>
      <c r="H21" s="3">
        <f t="shared" si="1"/>
        <v>4</v>
      </c>
      <c r="I21" s="11" t="s">
        <v>522</v>
      </c>
      <c r="K21" s="5"/>
      <c r="L21" s="5" t="s">
        <v>34</v>
      </c>
      <c r="M21" s="5" t="s">
        <v>86</v>
      </c>
      <c r="N21" s="35" t="s">
        <v>523</v>
      </c>
      <c r="O21" s="38" t="s">
        <v>376</v>
      </c>
    </row>
    <row r="22" spans="1:15" ht="30">
      <c r="A22" s="147" t="s">
        <v>384</v>
      </c>
      <c r="B22" s="98">
        <f t="shared" ref="B22:B43" si="4">C22+40001</f>
        <v>40029</v>
      </c>
      <c r="C22" s="99">
        <f>(28+QUOTIENT((I4-1),2))</f>
        <v>28</v>
      </c>
      <c r="D22" s="99" t="str">
        <f t="shared" si="0"/>
        <v>1C</v>
      </c>
      <c r="E22" s="100">
        <v>3</v>
      </c>
      <c r="F22" s="100"/>
      <c r="G22" s="100">
        <v>1</v>
      </c>
      <c r="H22" s="100">
        <v>2</v>
      </c>
      <c r="I22" s="101" t="s">
        <v>385</v>
      </c>
      <c r="J22" s="102" t="s">
        <v>133</v>
      </c>
      <c r="K22" s="103"/>
      <c r="L22" s="104" t="s">
        <v>130</v>
      </c>
      <c r="M22" s="104" t="s">
        <v>86</v>
      </c>
      <c r="N22" s="105" t="s">
        <v>386</v>
      </c>
      <c r="O22" s="106"/>
    </row>
    <row r="23" spans="1:15" ht="30">
      <c r="A23" s="148"/>
      <c r="B23" s="107">
        <f t="shared" si="4"/>
        <v>40069</v>
      </c>
      <c r="C23" s="108">
        <f>(68+QUOTIENT((I4-1),2))</f>
        <v>68</v>
      </c>
      <c r="D23" s="99" t="str">
        <f t="shared" si="0"/>
        <v>44</v>
      </c>
      <c r="E23" s="109">
        <v>3</v>
      </c>
      <c r="F23" s="109"/>
      <c r="G23" s="109">
        <v>1</v>
      </c>
      <c r="H23" s="109">
        <f t="shared" ref="H23:H43" si="5">G23*2</f>
        <v>2</v>
      </c>
      <c r="I23" s="110" t="s">
        <v>387</v>
      </c>
      <c r="J23" s="111" t="s">
        <v>158</v>
      </c>
      <c r="K23" s="112"/>
      <c r="L23" s="113" t="s">
        <v>130</v>
      </c>
      <c r="M23" s="113" t="s">
        <v>86</v>
      </c>
      <c r="N23" s="36" t="s">
        <v>386</v>
      </c>
      <c r="O23" s="114"/>
    </row>
    <row r="24" spans="1:15" ht="30.75" thickBot="1">
      <c r="A24" s="148"/>
      <c r="B24" s="98">
        <f t="shared" si="4"/>
        <v>40189</v>
      </c>
      <c r="C24" s="99">
        <f>(188+QUOTIENT((I4-1),2))</f>
        <v>188</v>
      </c>
      <c r="D24" s="99" t="str">
        <f t="shared" si="0"/>
        <v>BC</v>
      </c>
      <c r="E24" s="109">
        <v>3</v>
      </c>
      <c r="F24" s="109"/>
      <c r="G24" s="109">
        <v>1</v>
      </c>
      <c r="H24" s="109">
        <f t="shared" si="5"/>
        <v>2</v>
      </c>
      <c r="I24" s="110" t="s">
        <v>388</v>
      </c>
      <c r="J24" s="113" t="s">
        <v>82</v>
      </c>
      <c r="K24" s="109"/>
      <c r="L24" s="113" t="s">
        <v>130</v>
      </c>
      <c r="M24" s="113" t="s">
        <v>86</v>
      </c>
      <c r="N24" s="36" t="s">
        <v>386</v>
      </c>
      <c r="O24" s="38" t="s">
        <v>376</v>
      </c>
    </row>
    <row r="25" spans="1:15" ht="52.5" customHeight="1">
      <c r="A25" s="147" t="s">
        <v>389</v>
      </c>
      <c r="B25" s="12">
        <f t="shared" si="4"/>
        <v>40401</v>
      </c>
      <c r="C25" s="32">
        <f>(400+(I4-1)*40)</f>
        <v>400</v>
      </c>
      <c r="D25" s="32" t="str">
        <f t="shared" si="0"/>
        <v>190</v>
      </c>
      <c r="E25" s="6">
        <v>3</v>
      </c>
      <c r="F25" s="6">
        <v>16</v>
      </c>
      <c r="G25" s="6">
        <v>1</v>
      </c>
      <c r="H25" s="6">
        <f t="shared" si="5"/>
        <v>2</v>
      </c>
      <c r="I25" s="10" t="s">
        <v>390</v>
      </c>
      <c r="J25" s="4" t="s">
        <v>391</v>
      </c>
      <c r="K25" s="6">
        <v>120</v>
      </c>
      <c r="L25" s="4" t="s">
        <v>30</v>
      </c>
      <c r="M25" s="4" t="s">
        <v>31</v>
      </c>
      <c r="N25" s="105" t="s">
        <v>392</v>
      </c>
      <c r="O25" s="37" t="s">
        <v>376</v>
      </c>
    </row>
    <row r="26" spans="1:15" ht="37.5" customHeight="1">
      <c r="A26" s="148"/>
      <c r="B26" s="89">
        <f t="shared" si="4"/>
        <v>40402</v>
      </c>
      <c r="C26" s="13">
        <f>C25+G25</f>
        <v>401</v>
      </c>
      <c r="D26" s="13" t="str">
        <f t="shared" si="0"/>
        <v>191</v>
      </c>
      <c r="E26" s="3">
        <v>3</v>
      </c>
      <c r="F26" s="3">
        <v>16</v>
      </c>
      <c r="G26" s="3">
        <v>1</v>
      </c>
      <c r="H26" s="3">
        <f t="shared" si="5"/>
        <v>2</v>
      </c>
      <c r="I26" s="11" t="s">
        <v>393</v>
      </c>
      <c r="J26" s="5" t="s">
        <v>394</v>
      </c>
      <c r="K26" s="3">
        <v>600</v>
      </c>
      <c r="L26" s="5" t="s">
        <v>30</v>
      </c>
      <c r="M26" s="5" t="s">
        <v>31</v>
      </c>
      <c r="N26" s="36" t="s">
        <v>395</v>
      </c>
      <c r="O26" s="38" t="s">
        <v>376</v>
      </c>
    </row>
    <row r="27" spans="1:15" ht="37.5" customHeight="1">
      <c r="A27" s="148"/>
      <c r="B27" s="89">
        <f t="shared" si="4"/>
        <v>40403</v>
      </c>
      <c r="C27" s="13">
        <f t="shared" ref="C27:C37" si="6">C26+G26</f>
        <v>402</v>
      </c>
      <c r="D27" s="118" t="str">
        <f>DEC2HEX(C27)</f>
        <v>192</v>
      </c>
      <c r="E27" s="118">
        <v>3</v>
      </c>
      <c r="F27" s="118">
        <v>16</v>
      </c>
      <c r="G27" s="3">
        <v>2</v>
      </c>
      <c r="H27" s="3">
        <f>G27*2</f>
        <v>4</v>
      </c>
      <c r="I27" s="11" t="s">
        <v>263</v>
      </c>
      <c r="K27" s="3">
        <v>0</v>
      </c>
      <c r="L27" s="5" t="s">
        <v>34</v>
      </c>
      <c r="M27" s="5" t="s">
        <v>31</v>
      </c>
      <c r="N27" s="36" t="s">
        <v>396</v>
      </c>
      <c r="O27" s="38" t="s">
        <v>376</v>
      </c>
    </row>
    <row r="28" spans="1:15" ht="37.5" customHeight="1">
      <c r="A28" s="148"/>
      <c r="B28" s="89">
        <f t="shared" si="4"/>
        <v>40405</v>
      </c>
      <c r="C28" s="13">
        <f t="shared" si="6"/>
        <v>404</v>
      </c>
      <c r="D28" s="13" t="str">
        <f t="shared" si="0"/>
        <v>194</v>
      </c>
      <c r="E28" s="3">
        <v>3</v>
      </c>
      <c r="F28" s="3">
        <v>16</v>
      </c>
      <c r="G28" s="3">
        <v>2</v>
      </c>
      <c r="H28" s="3">
        <f t="shared" si="5"/>
        <v>4</v>
      </c>
      <c r="I28" s="11" t="s">
        <v>330</v>
      </c>
      <c r="J28" s="84" t="s">
        <v>397</v>
      </c>
      <c r="K28" s="3">
        <v>433.92</v>
      </c>
      <c r="L28" s="5" t="s">
        <v>332</v>
      </c>
      <c r="M28" s="5" t="s">
        <v>31</v>
      </c>
      <c r="N28" s="36" t="s">
        <v>398</v>
      </c>
      <c r="O28" s="38" t="s">
        <v>376</v>
      </c>
    </row>
    <row r="29" spans="1:15" ht="60" customHeight="1">
      <c r="A29" s="148"/>
      <c r="B29" s="89">
        <f t="shared" si="4"/>
        <v>40407</v>
      </c>
      <c r="C29" s="13">
        <f t="shared" si="6"/>
        <v>406</v>
      </c>
      <c r="D29" s="13" t="str">
        <f t="shared" si="0"/>
        <v>196</v>
      </c>
      <c r="E29" s="118">
        <v>3</v>
      </c>
      <c r="F29" s="3">
        <v>16</v>
      </c>
      <c r="G29" s="3">
        <v>1</v>
      </c>
      <c r="H29" s="3">
        <f t="shared" si="5"/>
        <v>2</v>
      </c>
      <c r="I29" s="11" t="s">
        <v>334</v>
      </c>
      <c r="J29" s="5" t="s">
        <v>335</v>
      </c>
      <c r="K29" s="3">
        <v>15</v>
      </c>
      <c r="L29" s="5" t="s">
        <v>210</v>
      </c>
      <c r="M29" s="5" t="s">
        <v>31</v>
      </c>
      <c r="N29" s="36" t="s">
        <v>399</v>
      </c>
      <c r="O29" s="38" t="s">
        <v>376</v>
      </c>
    </row>
    <row r="30" spans="1:15" ht="45" customHeight="1">
      <c r="A30" s="148"/>
      <c r="B30" s="89">
        <f t="shared" si="4"/>
        <v>40408</v>
      </c>
      <c r="C30" s="13">
        <f t="shared" si="6"/>
        <v>407</v>
      </c>
      <c r="D30" s="13" t="str">
        <f t="shared" si="0"/>
        <v>197</v>
      </c>
      <c r="E30" s="3">
        <v>3</v>
      </c>
      <c r="F30" s="3">
        <v>16</v>
      </c>
      <c r="G30" s="3">
        <v>1</v>
      </c>
      <c r="H30" s="3">
        <f t="shared" si="5"/>
        <v>2</v>
      </c>
      <c r="I30" s="11" t="s">
        <v>337</v>
      </c>
      <c r="J30" s="5" t="s">
        <v>79</v>
      </c>
      <c r="K30" s="3">
        <v>0</v>
      </c>
      <c r="L30" s="5" t="s">
        <v>30</v>
      </c>
      <c r="M30" s="5" t="s">
        <v>31</v>
      </c>
      <c r="N30" s="36" t="s">
        <v>400</v>
      </c>
      <c r="O30" s="38" t="s">
        <v>376</v>
      </c>
    </row>
    <row r="31" spans="1:15" ht="30" customHeight="1">
      <c r="A31" s="148"/>
      <c r="B31" s="89">
        <f t="shared" si="4"/>
        <v>40409</v>
      </c>
      <c r="C31" s="13">
        <f t="shared" si="6"/>
        <v>408</v>
      </c>
      <c r="D31" s="118" t="str">
        <f>DEC2HEX(C31)</f>
        <v>198</v>
      </c>
      <c r="E31" s="118">
        <v>3</v>
      </c>
      <c r="F31" s="3">
        <v>16</v>
      </c>
      <c r="G31" s="3">
        <v>2</v>
      </c>
      <c r="H31" s="3">
        <f>G31*2</f>
        <v>4</v>
      </c>
      <c r="I31" s="11" t="s">
        <v>401</v>
      </c>
      <c r="K31" s="3">
        <v>1</v>
      </c>
      <c r="L31" s="5" t="s">
        <v>332</v>
      </c>
      <c r="M31" s="5" t="s">
        <v>31</v>
      </c>
      <c r="N31" s="36" t="s">
        <v>402</v>
      </c>
      <c r="O31" s="38" t="s">
        <v>376</v>
      </c>
    </row>
    <row r="32" spans="1:15" ht="30" customHeight="1">
      <c r="A32" s="148"/>
      <c r="B32" s="89">
        <f t="shared" si="4"/>
        <v>40411</v>
      </c>
      <c r="C32" s="13">
        <f t="shared" si="6"/>
        <v>410</v>
      </c>
      <c r="D32" s="118" t="str">
        <f>DEC2HEX(C32)</f>
        <v>19A</v>
      </c>
      <c r="E32" s="3">
        <v>3</v>
      </c>
      <c r="F32" s="3">
        <v>16</v>
      </c>
      <c r="G32" s="3">
        <v>2</v>
      </c>
      <c r="H32" s="3">
        <f>G32*2</f>
        <v>4</v>
      </c>
      <c r="I32" s="11" t="s">
        <v>403</v>
      </c>
      <c r="K32" s="3">
        <v>0</v>
      </c>
      <c r="L32" s="5" t="s">
        <v>332</v>
      </c>
      <c r="M32" s="5" t="s">
        <v>31</v>
      </c>
      <c r="N32" s="36" t="s">
        <v>402</v>
      </c>
      <c r="O32" s="38" t="s">
        <v>376</v>
      </c>
    </row>
    <row r="33" spans="1:15" ht="30" customHeight="1">
      <c r="A33" s="148"/>
      <c r="B33" s="89">
        <f t="shared" si="4"/>
        <v>40413</v>
      </c>
      <c r="C33" s="13">
        <f t="shared" si="6"/>
        <v>412</v>
      </c>
      <c r="D33" s="13" t="str">
        <f t="shared" si="0"/>
        <v>19C</v>
      </c>
      <c r="E33" s="118">
        <v>3</v>
      </c>
      <c r="F33" s="3">
        <v>16</v>
      </c>
      <c r="G33" s="3">
        <v>2</v>
      </c>
      <c r="H33" s="3">
        <f t="shared" si="5"/>
        <v>4</v>
      </c>
      <c r="I33" s="11" t="s">
        <v>404</v>
      </c>
      <c r="K33" s="3">
        <v>1</v>
      </c>
      <c r="L33" s="5" t="s">
        <v>332</v>
      </c>
      <c r="M33" s="5" t="s">
        <v>31</v>
      </c>
      <c r="N33" s="36" t="s">
        <v>405</v>
      </c>
      <c r="O33" s="38" t="s">
        <v>376</v>
      </c>
    </row>
    <row r="34" spans="1:15" ht="30" customHeight="1">
      <c r="A34" s="148"/>
      <c r="B34" s="89">
        <f t="shared" si="4"/>
        <v>40415</v>
      </c>
      <c r="C34" s="13">
        <f t="shared" si="6"/>
        <v>414</v>
      </c>
      <c r="D34" s="13" t="str">
        <f t="shared" si="0"/>
        <v>19E</v>
      </c>
      <c r="E34" s="3">
        <v>3</v>
      </c>
      <c r="F34" s="3">
        <v>16</v>
      </c>
      <c r="G34" s="3">
        <v>2</v>
      </c>
      <c r="H34" s="3">
        <f t="shared" si="5"/>
        <v>4</v>
      </c>
      <c r="I34" s="11" t="s">
        <v>406</v>
      </c>
      <c r="K34" s="3">
        <v>0</v>
      </c>
      <c r="L34" s="5" t="s">
        <v>332</v>
      </c>
      <c r="M34" s="5" t="s">
        <v>31</v>
      </c>
      <c r="N34" s="36" t="s">
        <v>405</v>
      </c>
      <c r="O34" s="38" t="s">
        <v>376</v>
      </c>
    </row>
    <row r="35" spans="1:15" ht="45" customHeight="1">
      <c r="A35" s="148"/>
      <c r="B35" s="89">
        <f t="shared" si="4"/>
        <v>40417</v>
      </c>
      <c r="C35" s="13">
        <f t="shared" si="6"/>
        <v>416</v>
      </c>
      <c r="D35" s="13" t="str">
        <f t="shared" si="0"/>
        <v>1A0</v>
      </c>
      <c r="E35" s="118">
        <v>3</v>
      </c>
      <c r="F35" s="3">
        <v>16</v>
      </c>
      <c r="G35" s="3">
        <v>2</v>
      </c>
      <c r="H35" s="3">
        <f t="shared" si="5"/>
        <v>4</v>
      </c>
      <c r="I35" s="129" t="s">
        <v>407</v>
      </c>
      <c r="K35" s="3">
        <v>0</v>
      </c>
      <c r="L35" s="5" t="s">
        <v>332</v>
      </c>
      <c r="M35" s="5" t="s">
        <v>31</v>
      </c>
      <c r="N35" s="36" t="s">
        <v>408</v>
      </c>
      <c r="O35" s="38" t="s">
        <v>376</v>
      </c>
    </row>
    <row r="36" spans="1:15" ht="18.75" customHeight="1">
      <c r="A36" s="148"/>
      <c r="B36" s="89">
        <f t="shared" si="4"/>
        <v>40419</v>
      </c>
      <c r="C36" s="13">
        <f t="shared" si="6"/>
        <v>418</v>
      </c>
      <c r="D36" s="13" t="str">
        <f t="shared" si="0"/>
        <v>1A2</v>
      </c>
      <c r="E36" s="3">
        <v>3</v>
      </c>
      <c r="F36" s="3">
        <v>16</v>
      </c>
      <c r="G36" s="3">
        <v>2</v>
      </c>
      <c r="H36" s="3">
        <f t="shared" si="5"/>
        <v>4</v>
      </c>
      <c r="I36" s="11" t="s">
        <v>409</v>
      </c>
      <c r="K36" s="3">
        <v>0</v>
      </c>
      <c r="L36" s="5" t="s">
        <v>332</v>
      </c>
      <c r="M36" s="5" t="s">
        <v>31</v>
      </c>
      <c r="N36" s="2" t="s">
        <v>524</v>
      </c>
      <c r="O36" s="38" t="s">
        <v>376</v>
      </c>
    </row>
    <row r="37" spans="1:15" ht="18.75" customHeight="1">
      <c r="A37" s="148"/>
      <c r="B37" s="89">
        <f t="shared" si="4"/>
        <v>40421</v>
      </c>
      <c r="C37" s="13">
        <f t="shared" si="6"/>
        <v>420</v>
      </c>
      <c r="D37" s="13" t="str">
        <f t="shared" si="0"/>
        <v>1A4</v>
      </c>
      <c r="E37" s="118">
        <v>3</v>
      </c>
      <c r="F37" s="3">
        <v>16</v>
      </c>
      <c r="G37" s="3">
        <v>2</v>
      </c>
      <c r="H37" s="3">
        <f t="shared" si="5"/>
        <v>4</v>
      </c>
      <c r="I37" s="11" t="s">
        <v>411</v>
      </c>
      <c r="K37" s="3">
        <v>0</v>
      </c>
      <c r="L37" s="5" t="s">
        <v>332</v>
      </c>
      <c r="M37" s="5" t="s">
        <v>31</v>
      </c>
      <c r="N37" s="2" t="s">
        <v>525</v>
      </c>
      <c r="O37" s="38" t="s">
        <v>376</v>
      </c>
    </row>
    <row r="38" spans="1:15" ht="18.75" customHeight="1">
      <c r="A38" s="148"/>
      <c r="B38" s="89">
        <f t="shared" si="4"/>
        <v>40423</v>
      </c>
      <c r="C38" s="13">
        <f t="shared" ref="C38:C43" si="7">C37+G37</f>
        <v>422</v>
      </c>
      <c r="D38" s="13" t="str">
        <f t="shared" si="0"/>
        <v>1A6</v>
      </c>
      <c r="E38" s="3">
        <v>3</v>
      </c>
      <c r="F38" s="3">
        <v>16</v>
      </c>
      <c r="G38" s="3">
        <v>2</v>
      </c>
      <c r="H38" s="3">
        <f t="shared" si="5"/>
        <v>4</v>
      </c>
      <c r="I38" s="11" t="s">
        <v>413</v>
      </c>
      <c r="K38" s="3">
        <v>0</v>
      </c>
      <c r="L38" s="5" t="s">
        <v>332</v>
      </c>
      <c r="M38" s="5" t="s">
        <v>31</v>
      </c>
      <c r="N38" s="2" t="s">
        <v>526</v>
      </c>
      <c r="O38" s="38" t="s">
        <v>376</v>
      </c>
    </row>
    <row r="39" spans="1:15" ht="18.75" customHeight="1" thickBot="1">
      <c r="A39" s="148"/>
      <c r="B39" s="89">
        <f t="shared" si="4"/>
        <v>40425</v>
      </c>
      <c r="C39" s="13">
        <f t="shared" si="7"/>
        <v>424</v>
      </c>
      <c r="D39" s="13" t="str">
        <f t="shared" si="0"/>
        <v>1A8</v>
      </c>
      <c r="E39" s="3">
        <v>3</v>
      </c>
      <c r="F39" s="3">
        <v>16</v>
      </c>
      <c r="G39" s="3">
        <v>2</v>
      </c>
      <c r="H39" s="3">
        <f t="shared" si="5"/>
        <v>4</v>
      </c>
      <c r="I39" s="11" t="s">
        <v>415</v>
      </c>
      <c r="K39" s="3">
        <v>0</v>
      </c>
      <c r="L39" s="5" t="s">
        <v>332</v>
      </c>
      <c r="M39" s="5" t="s">
        <v>31</v>
      </c>
      <c r="N39" s="2" t="s">
        <v>527</v>
      </c>
      <c r="O39" s="38" t="s">
        <v>376</v>
      </c>
    </row>
    <row r="40" spans="1:15" ht="18.75" hidden="1" customHeight="1">
      <c r="A40" s="148"/>
      <c r="B40" s="89">
        <f t="shared" si="4"/>
        <v>40427</v>
      </c>
      <c r="C40" s="13">
        <f t="shared" si="7"/>
        <v>426</v>
      </c>
      <c r="D40" s="13" t="str">
        <f t="shared" si="0"/>
        <v>1AA</v>
      </c>
      <c r="E40" s="3">
        <v>16</v>
      </c>
      <c r="G40" s="3">
        <v>11</v>
      </c>
      <c r="H40" s="3">
        <f t="shared" si="5"/>
        <v>22</v>
      </c>
      <c r="I40" s="11" t="s">
        <v>345</v>
      </c>
      <c r="M40" s="5" t="s">
        <v>31</v>
      </c>
      <c r="N40" s="2" t="s">
        <v>460</v>
      </c>
      <c r="O40" s="38" t="s">
        <v>376</v>
      </c>
    </row>
    <row r="41" spans="1:15" ht="52.5" hidden="1" customHeight="1">
      <c r="A41" s="148"/>
      <c r="B41" s="89">
        <f t="shared" si="4"/>
        <v>40438</v>
      </c>
      <c r="C41" s="13">
        <f>C40+G40</f>
        <v>437</v>
      </c>
      <c r="D41" s="13" t="str">
        <f t="shared" si="0"/>
        <v>1B5</v>
      </c>
      <c r="E41" s="3">
        <v>16</v>
      </c>
      <c r="G41" s="3">
        <v>1</v>
      </c>
      <c r="H41" s="3">
        <f t="shared" si="5"/>
        <v>2</v>
      </c>
      <c r="I41" s="11" t="s">
        <v>420</v>
      </c>
      <c r="K41" s="85" t="s">
        <v>421</v>
      </c>
      <c r="L41" s="5" t="s">
        <v>422</v>
      </c>
      <c r="M41" s="5" t="s">
        <v>31</v>
      </c>
      <c r="N41" s="36" t="s">
        <v>423</v>
      </c>
      <c r="O41" s="38" t="s">
        <v>376</v>
      </c>
    </row>
    <row r="42" spans="1:15" ht="18.75" hidden="1" customHeight="1">
      <c r="A42" s="148"/>
      <c r="B42" s="89">
        <f t="shared" si="4"/>
        <v>40439</v>
      </c>
      <c r="C42" s="13">
        <f t="shared" si="7"/>
        <v>438</v>
      </c>
      <c r="D42" s="13" t="str">
        <f t="shared" si="0"/>
        <v>1B6</v>
      </c>
      <c r="E42" s="3">
        <v>16</v>
      </c>
      <c r="G42" s="3">
        <v>1</v>
      </c>
      <c r="H42" s="3">
        <f t="shared" si="5"/>
        <v>2</v>
      </c>
      <c r="I42" s="11" t="s">
        <v>424</v>
      </c>
      <c r="K42" s="85" t="s">
        <v>425</v>
      </c>
      <c r="L42" s="5" t="s">
        <v>422</v>
      </c>
      <c r="M42" s="5" t="s">
        <v>31</v>
      </c>
      <c r="N42" s="2" t="s">
        <v>426</v>
      </c>
      <c r="O42" s="38" t="s">
        <v>376</v>
      </c>
    </row>
    <row r="43" spans="1:15" ht="18.75" hidden="1" customHeight="1" thickBot="1">
      <c r="A43" s="149"/>
      <c r="B43" s="89">
        <f t="shared" si="4"/>
        <v>40440</v>
      </c>
      <c r="C43" s="13">
        <f t="shared" si="7"/>
        <v>439</v>
      </c>
      <c r="D43" s="74" t="str">
        <f t="shared" si="0"/>
        <v>1B7</v>
      </c>
      <c r="E43" s="90">
        <v>16</v>
      </c>
      <c r="F43" s="90"/>
      <c r="G43" s="90">
        <v>1</v>
      </c>
      <c r="H43" s="90">
        <f t="shared" si="5"/>
        <v>2</v>
      </c>
      <c r="I43" s="115" t="s">
        <v>427</v>
      </c>
      <c r="J43" s="92"/>
      <c r="K43" s="120" t="s">
        <v>428</v>
      </c>
      <c r="L43" s="92" t="s">
        <v>422</v>
      </c>
      <c r="M43" s="92" t="s">
        <v>31</v>
      </c>
      <c r="N43" s="2" t="s">
        <v>426</v>
      </c>
      <c r="O43" s="38" t="s">
        <v>376</v>
      </c>
    </row>
    <row r="44" spans="1:15" ht="18.75">
      <c r="A44" s="40"/>
      <c r="B44" s="32"/>
      <c r="C44" s="32"/>
      <c r="D44" s="32"/>
      <c r="E44" s="6"/>
      <c r="F44" s="6"/>
      <c r="G44" s="6"/>
      <c r="H44" s="6"/>
      <c r="I44" s="4"/>
      <c r="J44" s="4"/>
      <c r="K44" s="6"/>
      <c r="L44" s="4"/>
      <c r="M44" s="4"/>
      <c r="N44" s="34"/>
      <c r="O44" s="4"/>
    </row>
    <row r="45" spans="1:15" ht="18.75">
      <c r="B45" s="13"/>
      <c r="C45" s="13"/>
      <c r="D45" s="13"/>
    </row>
    <row r="46" spans="1:15" ht="18.75">
      <c r="B46" s="13"/>
      <c r="C46" s="13"/>
      <c r="D46" s="13"/>
    </row>
    <row r="47" spans="1:15" ht="18.75">
      <c r="B47" s="13"/>
      <c r="C47" s="13"/>
      <c r="D47" s="13"/>
    </row>
    <row r="48" spans="1:15" ht="18.75">
      <c r="B48" s="13"/>
      <c r="C48" s="13"/>
      <c r="D48" s="13"/>
    </row>
    <row r="49" spans="2:4" ht="18.75">
      <c r="B49" s="13"/>
      <c r="C49" s="13"/>
      <c r="D49" s="13"/>
    </row>
    <row r="50" spans="2:4" ht="18.75">
      <c r="B50" s="13"/>
      <c r="C50" s="13"/>
      <c r="D50" s="13"/>
    </row>
    <row r="51" spans="2:4" ht="18.75">
      <c r="B51" s="13"/>
      <c r="C51" s="13"/>
      <c r="D51" s="13"/>
    </row>
    <row r="52" spans="2:4" ht="18.75">
      <c r="B52" s="13"/>
      <c r="C52" s="13"/>
      <c r="D52" s="13"/>
    </row>
    <row r="53" spans="2:4" ht="18.75">
      <c r="B53" s="13"/>
      <c r="C53" s="13"/>
      <c r="D53" s="13"/>
    </row>
    <row r="54" spans="2:4" ht="18.75">
      <c r="B54" s="13"/>
      <c r="C54" s="13"/>
      <c r="D54" s="13"/>
    </row>
    <row r="55" spans="2:4" ht="18.75">
      <c r="B55" s="13"/>
      <c r="C55" s="13"/>
      <c r="D55" s="13"/>
    </row>
    <row r="56" spans="2:4" ht="18.75">
      <c r="B56" s="13"/>
      <c r="C56" s="13"/>
      <c r="D56" s="13"/>
    </row>
    <row r="57" spans="2:4" ht="18.75">
      <c r="B57" s="13"/>
      <c r="C57" s="13"/>
      <c r="D57" s="13"/>
    </row>
  </sheetData>
  <mergeCells count="3">
    <mergeCell ref="A9:A21"/>
    <mergeCell ref="A22:A24"/>
    <mergeCell ref="A25:A43"/>
  </mergeCells>
  <dataValidations count="1">
    <dataValidation type="whole" allowBlank="1" showInputMessage="1" showErrorMessage="1" sqref="I4:I6" xr:uid="{00000000-0002-0000-0B00-000000000000}">
      <formula1>1</formula1>
      <formula2>40</formula2>
    </dataValidation>
  </dataValidations>
  <pageMargins left="0.7" right="0.7" top="0.75" bottom="0.75" header="0.3" footer="0.3"/>
  <pageSetup orientation="portrait" r:id="rId1"/>
  <tableParts count="1">
    <tablePart r:id="rId2"/>
  </tableParts>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2:O57"/>
  <sheetViews>
    <sheetView topLeftCell="B25" zoomScale="70" zoomScaleNormal="70" workbookViewId="0">
      <selection activeCell="N48" sqref="N48"/>
    </sheetView>
  </sheetViews>
  <sheetFormatPr defaultColWidth="9.140625" defaultRowHeight="15"/>
  <cols>
    <col min="1" max="1" width="24.42578125" style="1" customWidth="1"/>
    <col min="2" max="4" width="15" style="3" customWidth="1"/>
    <col min="5" max="6" width="11.42578125" style="3" customWidth="1"/>
    <col min="7" max="7" width="14.140625" style="3" customWidth="1"/>
    <col min="8" max="8" width="10" style="3" customWidth="1"/>
    <col min="9" max="9" width="40.42578125" style="5" customWidth="1"/>
    <col min="10" max="10" width="14.42578125" style="5" customWidth="1"/>
    <col min="11" max="11" width="8.42578125" style="3" customWidth="1"/>
    <col min="12" max="12" width="8.42578125" style="5" customWidth="1"/>
    <col min="13" max="13" width="14.42578125" style="5" customWidth="1"/>
    <col min="14" max="14" width="84.85546875" style="2" customWidth="1"/>
    <col min="15" max="15" width="33.85546875" style="5" customWidth="1"/>
    <col min="16" max="16384" width="9.140625" style="1"/>
  </cols>
  <sheetData>
    <row r="2" spans="1:15" ht="46.5">
      <c r="A2" s="14" t="s">
        <v>577</v>
      </c>
    </row>
    <row r="3" spans="1:15" ht="15.75" thickBot="1"/>
    <row r="4" spans="1:15" s="17" customFormat="1" ht="34.5" thickBot="1">
      <c r="A4" s="7" t="s">
        <v>361</v>
      </c>
      <c r="B4" s="8"/>
      <c r="C4" s="8"/>
      <c r="D4" s="8"/>
      <c r="E4" s="8"/>
      <c r="F4" s="8"/>
      <c r="G4" s="8"/>
      <c r="H4" s="8"/>
      <c r="I4" s="33">
        <v>1</v>
      </c>
      <c r="J4" s="15" t="s">
        <v>362</v>
      </c>
      <c r="K4" s="8"/>
      <c r="L4" s="9"/>
      <c r="M4" s="9"/>
      <c r="N4" s="16"/>
      <c r="O4" s="9"/>
    </row>
    <row r="5" spans="1:15" s="30" customFormat="1" ht="18.75">
      <c r="A5" s="25"/>
      <c r="B5" s="26"/>
      <c r="C5" s="26"/>
      <c r="D5" s="26"/>
      <c r="E5" s="26"/>
      <c r="F5" s="26"/>
      <c r="G5" s="26"/>
      <c r="H5" s="26"/>
      <c r="I5" s="27"/>
      <c r="J5" s="31" t="s">
        <v>363</v>
      </c>
      <c r="K5" s="26"/>
      <c r="L5" s="28"/>
      <c r="M5" s="28"/>
      <c r="N5" s="29"/>
      <c r="O5" s="28"/>
    </row>
    <row r="6" spans="1:15" s="17" customFormat="1" ht="17.100000000000001" customHeight="1">
      <c r="A6" s="7"/>
      <c r="B6" s="8"/>
      <c r="C6" s="8"/>
      <c r="D6" s="8"/>
      <c r="E6" s="8"/>
      <c r="F6" s="8"/>
      <c r="G6" s="8"/>
      <c r="H6" s="8"/>
      <c r="I6" s="24"/>
      <c r="J6" s="15"/>
      <c r="K6" s="8"/>
      <c r="L6" s="9"/>
      <c r="M6" s="9"/>
      <c r="N6" s="16"/>
      <c r="O6" s="9"/>
    </row>
    <row r="7" spans="1:15" s="18" customFormat="1" ht="27" customHeight="1">
      <c r="B7" s="18" t="s">
        <v>2</v>
      </c>
      <c r="C7" s="18" t="s">
        <v>3</v>
      </c>
      <c r="D7" s="18" t="s">
        <v>4</v>
      </c>
      <c r="E7" s="18" t="s">
        <v>5</v>
      </c>
      <c r="G7" s="18" t="s">
        <v>6</v>
      </c>
      <c r="H7" s="18" t="s">
        <v>7</v>
      </c>
      <c r="I7" s="18" t="s">
        <v>8</v>
      </c>
      <c r="J7" s="18" t="s">
        <v>9</v>
      </c>
      <c r="K7" s="18" t="s">
        <v>10</v>
      </c>
      <c r="L7" s="18" t="s">
        <v>11</v>
      </c>
      <c r="M7" s="18" t="s">
        <v>12</v>
      </c>
      <c r="N7" s="19" t="s">
        <v>13</v>
      </c>
      <c r="O7" s="18" t="s">
        <v>364</v>
      </c>
    </row>
    <row r="8" spans="1:15" s="23" customFormat="1" ht="57" thickBot="1">
      <c r="A8" s="20"/>
      <c r="B8" s="21" t="s">
        <v>14</v>
      </c>
      <c r="C8" s="21" t="s">
        <v>15</v>
      </c>
      <c r="D8" s="21" t="s">
        <v>16</v>
      </c>
      <c r="E8" s="21" t="s">
        <v>17</v>
      </c>
      <c r="F8" s="21" t="s">
        <v>18</v>
      </c>
      <c r="G8" s="21" t="s">
        <v>365</v>
      </c>
      <c r="H8" s="21" t="s">
        <v>21</v>
      </c>
      <c r="I8" s="22" t="s">
        <v>22</v>
      </c>
      <c r="J8" s="22" t="s">
        <v>366</v>
      </c>
      <c r="K8" s="21" t="s">
        <v>24</v>
      </c>
      <c r="L8" s="22" t="s">
        <v>25</v>
      </c>
      <c r="M8" s="22" t="s">
        <v>26</v>
      </c>
      <c r="N8" s="22" t="s">
        <v>367</v>
      </c>
      <c r="O8" s="22" t="s">
        <v>368</v>
      </c>
    </row>
    <row r="9" spans="1:15" ht="18.75" customHeight="1">
      <c r="A9" s="147" t="s">
        <v>369</v>
      </c>
      <c r="B9" s="12">
        <f>C9+30001</f>
        <v>30001</v>
      </c>
      <c r="C9" s="32">
        <f>((I4-1)*32)</f>
        <v>0</v>
      </c>
      <c r="D9" s="32" t="str">
        <f t="shared" ref="D9:D43" si="0">DEC2HEX(C9)</f>
        <v>0</v>
      </c>
      <c r="E9" s="6">
        <v>4</v>
      </c>
      <c r="F9" s="6"/>
      <c r="G9" s="6">
        <v>1</v>
      </c>
      <c r="H9" s="6">
        <f t="shared" ref="H9:H21" si="1">G9*2</f>
        <v>2</v>
      </c>
      <c r="I9" s="10" t="s">
        <v>370</v>
      </c>
      <c r="J9" s="4" t="s">
        <v>371</v>
      </c>
      <c r="K9" s="4"/>
      <c r="L9" s="4" t="s">
        <v>30</v>
      </c>
      <c r="M9" s="4" t="s">
        <v>86</v>
      </c>
      <c r="N9" s="34" t="s">
        <v>372</v>
      </c>
      <c r="O9" s="37"/>
    </row>
    <row r="10" spans="1:15" ht="18.75" customHeight="1">
      <c r="A10" s="148"/>
      <c r="B10" s="89">
        <f>C10+30001</f>
        <v>30002</v>
      </c>
      <c r="C10" s="13">
        <f>C9+G9</f>
        <v>1</v>
      </c>
      <c r="D10" s="13" t="str">
        <f t="shared" si="0"/>
        <v>1</v>
      </c>
      <c r="E10" s="3">
        <v>4</v>
      </c>
      <c r="G10" s="3">
        <v>2</v>
      </c>
      <c r="H10" s="3">
        <f t="shared" si="1"/>
        <v>4</v>
      </c>
      <c r="I10" s="129" t="s">
        <v>578</v>
      </c>
      <c r="J10" s="5" t="s">
        <v>579</v>
      </c>
      <c r="K10" s="5"/>
      <c r="L10" s="5" t="s">
        <v>332</v>
      </c>
      <c r="M10" s="5" t="s">
        <v>86</v>
      </c>
      <c r="N10" s="2" t="s">
        <v>580</v>
      </c>
      <c r="O10" s="38"/>
    </row>
    <row r="11" spans="1:15" ht="18.75">
      <c r="A11" s="148"/>
      <c r="B11" s="89">
        <f t="shared" ref="B11:B21" si="2">C11+30001</f>
        <v>30004</v>
      </c>
      <c r="C11" s="13">
        <f t="shared" ref="C11:C21" si="3">C10+G10</f>
        <v>3</v>
      </c>
      <c r="D11" s="13" t="str">
        <f t="shared" si="0"/>
        <v>3</v>
      </c>
      <c r="E11" s="3">
        <v>4</v>
      </c>
      <c r="G11" s="3">
        <v>1</v>
      </c>
      <c r="H11" s="3">
        <f t="shared" si="1"/>
        <v>2</v>
      </c>
      <c r="I11" s="11" t="s">
        <v>377</v>
      </c>
      <c r="K11" s="5"/>
      <c r="L11" s="5" t="s">
        <v>30</v>
      </c>
      <c r="M11" s="5" t="s">
        <v>86</v>
      </c>
      <c r="N11" s="35" t="s">
        <v>378</v>
      </c>
      <c r="O11" s="38"/>
    </row>
    <row r="12" spans="1:15" ht="18.75" customHeight="1">
      <c r="A12" s="148"/>
      <c r="B12" s="89">
        <f t="shared" si="2"/>
        <v>30005</v>
      </c>
      <c r="C12" s="13">
        <f t="shared" si="3"/>
        <v>4</v>
      </c>
      <c r="D12" s="13" t="str">
        <f t="shared" si="0"/>
        <v>4</v>
      </c>
      <c r="E12" s="3">
        <v>4</v>
      </c>
      <c r="G12" s="3">
        <v>2</v>
      </c>
      <c r="H12" s="3">
        <f t="shared" si="1"/>
        <v>4</v>
      </c>
      <c r="I12" s="11" t="s">
        <v>581</v>
      </c>
      <c r="J12" s="5" t="s">
        <v>582</v>
      </c>
      <c r="K12" s="5"/>
      <c r="L12" s="5" t="s">
        <v>332</v>
      </c>
      <c r="M12" s="5" t="s">
        <v>86</v>
      </c>
      <c r="N12" s="35" t="s">
        <v>583</v>
      </c>
      <c r="O12" s="38" t="s">
        <v>376</v>
      </c>
    </row>
    <row r="13" spans="1:15" ht="18.75">
      <c r="A13" s="148"/>
      <c r="B13" s="89">
        <f t="shared" si="2"/>
        <v>30007</v>
      </c>
      <c r="C13" s="13">
        <f t="shared" si="3"/>
        <v>6</v>
      </c>
      <c r="D13" s="13" t="str">
        <f t="shared" si="0"/>
        <v>6</v>
      </c>
      <c r="E13" s="3">
        <v>4</v>
      </c>
      <c r="G13" s="3">
        <v>1</v>
      </c>
      <c r="H13" s="3">
        <f t="shared" si="1"/>
        <v>2</v>
      </c>
      <c r="I13" s="11" t="s">
        <v>506</v>
      </c>
      <c r="K13" s="5"/>
      <c r="L13" s="5" t="s">
        <v>30</v>
      </c>
      <c r="M13" s="5" t="s">
        <v>86</v>
      </c>
      <c r="N13" s="35" t="s">
        <v>507</v>
      </c>
      <c r="O13" s="38" t="s">
        <v>376</v>
      </c>
    </row>
    <row r="14" spans="1:15" ht="18.75" customHeight="1">
      <c r="A14" s="148"/>
      <c r="B14" s="89">
        <f t="shared" si="2"/>
        <v>30008</v>
      </c>
      <c r="C14" s="13">
        <f t="shared" si="3"/>
        <v>7</v>
      </c>
      <c r="D14" s="13" t="str">
        <f t="shared" si="0"/>
        <v>7</v>
      </c>
      <c r="E14" s="3">
        <v>4</v>
      </c>
      <c r="G14" s="3">
        <v>2</v>
      </c>
      <c r="H14" s="3">
        <f t="shared" si="1"/>
        <v>4</v>
      </c>
      <c r="I14" s="11" t="s">
        <v>508</v>
      </c>
      <c r="K14" s="5"/>
      <c r="L14" s="5" t="s">
        <v>34</v>
      </c>
      <c r="M14" s="5" t="s">
        <v>86</v>
      </c>
      <c r="N14" s="35" t="s">
        <v>509</v>
      </c>
      <c r="O14" s="38" t="s">
        <v>376</v>
      </c>
    </row>
    <row r="15" spans="1:15" ht="18.75" customHeight="1">
      <c r="A15" s="148"/>
      <c r="B15" s="89">
        <f t="shared" si="2"/>
        <v>30010</v>
      </c>
      <c r="C15" s="13">
        <f t="shared" si="3"/>
        <v>9</v>
      </c>
      <c r="D15" s="13" t="str">
        <f t="shared" si="0"/>
        <v>9</v>
      </c>
      <c r="E15" s="3">
        <v>4</v>
      </c>
      <c r="G15" s="3">
        <v>2</v>
      </c>
      <c r="H15" s="3">
        <f t="shared" si="1"/>
        <v>4</v>
      </c>
      <c r="I15" s="11" t="s">
        <v>510</v>
      </c>
      <c r="K15" s="5"/>
      <c r="L15" s="5" t="s">
        <v>34</v>
      </c>
      <c r="M15" s="5" t="s">
        <v>86</v>
      </c>
      <c r="N15" s="35" t="s">
        <v>511</v>
      </c>
      <c r="O15" s="38" t="s">
        <v>376</v>
      </c>
    </row>
    <row r="16" spans="1:15" ht="18.75" customHeight="1">
      <c r="A16" s="148"/>
      <c r="B16" s="89">
        <f t="shared" si="2"/>
        <v>30012</v>
      </c>
      <c r="C16" s="13">
        <f t="shared" si="3"/>
        <v>11</v>
      </c>
      <c r="D16" s="13" t="str">
        <f t="shared" si="0"/>
        <v>B</v>
      </c>
      <c r="E16" s="3">
        <v>4</v>
      </c>
      <c r="G16" s="3">
        <v>2</v>
      </c>
      <c r="H16" s="3">
        <f t="shared" si="1"/>
        <v>4</v>
      </c>
      <c r="I16" s="11" t="s">
        <v>512</v>
      </c>
      <c r="K16" s="5"/>
      <c r="L16" s="5" t="s">
        <v>34</v>
      </c>
      <c r="M16" s="5" t="s">
        <v>86</v>
      </c>
      <c r="N16" s="35" t="s">
        <v>513</v>
      </c>
      <c r="O16" s="38" t="s">
        <v>376</v>
      </c>
    </row>
    <row r="17" spans="1:15" ht="18.75" customHeight="1">
      <c r="A17" s="148"/>
      <c r="B17" s="89">
        <f t="shared" si="2"/>
        <v>30014</v>
      </c>
      <c r="C17" s="13">
        <f t="shared" si="3"/>
        <v>13</v>
      </c>
      <c r="D17" s="13" t="str">
        <f t="shared" si="0"/>
        <v>D</v>
      </c>
      <c r="E17" s="3">
        <v>4</v>
      </c>
      <c r="G17" s="3">
        <v>2</v>
      </c>
      <c r="H17" s="3">
        <f t="shared" si="1"/>
        <v>4</v>
      </c>
      <c r="I17" s="11" t="s">
        <v>514</v>
      </c>
      <c r="K17" s="5"/>
      <c r="L17" s="5" t="s">
        <v>34</v>
      </c>
      <c r="M17" s="5" t="s">
        <v>86</v>
      </c>
      <c r="N17" s="35" t="s">
        <v>515</v>
      </c>
      <c r="O17" s="38" t="s">
        <v>376</v>
      </c>
    </row>
    <row r="18" spans="1:15" ht="18.75" customHeight="1">
      <c r="A18" s="148"/>
      <c r="B18" s="89">
        <f t="shared" si="2"/>
        <v>30016</v>
      </c>
      <c r="C18" s="13">
        <f t="shared" si="3"/>
        <v>15</v>
      </c>
      <c r="D18" s="13" t="str">
        <f t="shared" si="0"/>
        <v>F</v>
      </c>
      <c r="E18" s="3">
        <v>4</v>
      </c>
      <c r="G18" s="3">
        <v>2</v>
      </c>
      <c r="H18" s="3">
        <f t="shared" si="1"/>
        <v>4</v>
      </c>
      <c r="I18" s="11" t="s">
        <v>516</v>
      </c>
      <c r="K18" s="5"/>
      <c r="L18" s="5" t="s">
        <v>34</v>
      </c>
      <c r="M18" s="5" t="s">
        <v>86</v>
      </c>
      <c r="N18" s="35" t="s">
        <v>517</v>
      </c>
      <c r="O18" s="38" t="s">
        <v>376</v>
      </c>
    </row>
    <row r="19" spans="1:15" ht="18.75" customHeight="1">
      <c r="A19" s="148"/>
      <c r="B19" s="89">
        <f t="shared" si="2"/>
        <v>30018</v>
      </c>
      <c r="C19" s="13">
        <f t="shared" si="3"/>
        <v>17</v>
      </c>
      <c r="D19" s="13" t="str">
        <f t="shared" si="0"/>
        <v>11</v>
      </c>
      <c r="E19" s="3">
        <v>4</v>
      </c>
      <c r="G19" s="3">
        <v>2</v>
      </c>
      <c r="H19" s="3">
        <f t="shared" si="1"/>
        <v>4</v>
      </c>
      <c r="I19" s="11" t="s">
        <v>518</v>
      </c>
      <c r="K19" s="5"/>
      <c r="L19" s="5" t="s">
        <v>34</v>
      </c>
      <c r="M19" s="5" t="s">
        <v>86</v>
      </c>
      <c r="N19" s="35" t="s">
        <v>519</v>
      </c>
      <c r="O19" s="38" t="s">
        <v>376</v>
      </c>
    </row>
    <row r="20" spans="1:15" ht="18.75" customHeight="1">
      <c r="A20" s="148"/>
      <c r="B20" s="89">
        <f t="shared" si="2"/>
        <v>30020</v>
      </c>
      <c r="C20" s="13">
        <f t="shared" si="3"/>
        <v>19</v>
      </c>
      <c r="D20" s="13" t="str">
        <f t="shared" si="0"/>
        <v>13</v>
      </c>
      <c r="E20" s="3">
        <v>4</v>
      </c>
      <c r="G20" s="3">
        <v>2</v>
      </c>
      <c r="H20" s="3">
        <f t="shared" si="1"/>
        <v>4</v>
      </c>
      <c r="I20" s="11" t="s">
        <v>520</v>
      </c>
      <c r="K20" s="5"/>
      <c r="L20" s="5" t="s">
        <v>34</v>
      </c>
      <c r="M20" s="5" t="s">
        <v>86</v>
      </c>
      <c r="N20" s="35" t="s">
        <v>521</v>
      </c>
      <c r="O20" s="38" t="s">
        <v>376</v>
      </c>
    </row>
    <row r="21" spans="1:15" ht="18.75" customHeight="1" thickBot="1">
      <c r="A21" s="149"/>
      <c r="B21" s="97">
        <f t="shared" si="2"/>
        <v>30022</v>
      </c>
      <c r="C21" s="74">
        <f t="shared" si="3"/>
        <v>21</v>
      </c>
      <c r="D21" s="74" t="str">
        <f t="shared" si="0"/>
        <v>15</v>
      </c>
      <c r="E21" s="3">
        <v>4</v>
      </c>
      <c r="G21" s="3">
        <v>2</v>
      </c>
      <c r="H21" s="3">
        <f t="shared" si="1"/>
        <v>4</v>
      </c>
      <c r="I21" s="11" t="s">
        <v>522</v>
      </c>
      <c r="K21" s="5"/>
      <c r="L21" s="5" t="s">
        <v>34</v>
      </c>
      <c r="M21" s="5" t="s">
        <v>86</v>
      </c>
      <c r="N21" s="35" t="s">
        <v>523</v>
      </c>
      <c r="O21" s="38" t="s">
        <v>376</v>
      </c>
    </row>
    <row r="22" spans="1:15" ht="30">
      <c r="A22" s="147" t="s">
        <v>384</v>
      </c>
      <c r="B22" s="98">
        <f t="shared" ref="B22:B43" si="4">C22+40001</f>
        <v>40029</v>
      </c>
      <c r="C22" s="99">
        <f>(28+QUOTIENT((I4-1),2))</f>
        <v>28</v>
      </c>
      <c r="D22" s="99" t="str">
        <f t="shared" si="0"/>
        <v>1C</v>
      </c>
      <c r="E22" s="100">
        <v>3</v>
      </c>
      <c r="F22" s="100"/>
      <c r="G22" s="100">
        <v>1</v>
      </c>
      <c r="H22" s="100">
        <v>2</v>
      </c>
      <c r="I22" s="101" t="s">
        <v>385</v>
      </c>
      <c r="J22" s="102" t="s">
        <v>133</v>
      </c>
      <c r="K22" s="103"/>
      <c r="L22" s="104" t="s">
        <v>130</v>
      </c>
      <c r="M22" s="104" t="s">
        <v>86</v>
      </c>
      <c r="N22" s="105" t="s">
        <v>386</v>
      </c>
      <c r="O22" s="106"/>
    </row>
    <row r="23" spans="1:15" ht="30">
      <c r="A23" s="148"/>
      <c r="B23" s="107">
        <f t="shared" si="4"/>
        <v>40069</v>
      </c>
      <c r="C23" s="108">
        <f>(68+QUOTIENT((I4-1),2))</f>
        <v>68</v>
      </c>
      <c r="D23" s="99" t="str">
        <f t="shared" si="0"/>
        <v>44</v>
      </c>
      <c r="E23" s="109">
        <v>3</v>
      </c>
      <c r="F23" s="109"/>
      <c r="G23" s="109">
        <v>1</v>
      </c>
      <c r="H23" s="109">
        <f t="shared" ref="H23:H43" si="5">G23*2</f>
        <v>2</v>
      </c>
      <c r="I23" s="110" t="s">
        <v>387</v>
      </c>
      <c r="J23" s="111" t="s">
        <v>158</v>
      </c>
      <c r="K23" s="112"/>
      <c r="L23" s="113" t="s">
        <v>130</v>
      </c>
      <c r="M23" s="113" t="s">
        <v>86</v>
      </c>
      <c r="N23" s="36" t="s">
        <v>386</v>
      </c>
      <c r="O23" s="114"/>
    </row>
    <row r="24" spans="1:15" ht="30.75" thickBot="1">
      <c r="A24" s="148"/>
      <c r="B24" s="98">
        <f t="shared" si="4"/>
        <v>40189</v>
      </c>
      <c r="C24" s="99">
        <f>(188+QUOTIENT((I4-1),2))</f>
        <v>188</v>
      </c>
      <c r="D24" s="99" t="str">
        <f t="shared" si="0"/>
        <v>BC</v>
      </c>
      <c r="E24" s="109">
        <v>3</v>
      </c>
      <c r="F24" s="109"/>
      <c r="G24" s="109">
        <v>1</v>
      </c>
      <c r="H24" s="109">
        <f t="shared" si="5"/>
        <v>2</v>
      </c>
      <c r="I24" s="110" t="s">
        <v>388</v>
      </c>
      <c r="J24" s="113" t="s">
        <v>82</v>
      </c>
      <c r="K24" s="109"/>
      <c r="L24" s="113" t="s">
        <v>130</v>
      </c>
      <c r="M24" s="113" t="s">
        <v>86</v>
      </c>
      <c r="N24" s="36" t="s">
        <v>386</v>
      </c>
      <c r="O24" s="38" t="s">
        <v>376</v>
      </c>
    </row>
    <row r="25" spans="1:15" ht="52.5" customHeight="1">
      <c r="A25" s="147" t="s">
        <v>389</v>
      </c>
      <c r="B25" s="12">
        <f t="shared" si="4"/>
        <v>40401</v>
      </c>
      <c r="C25" s="32">
        <f>(400+(I4-1)*40)</f>
        <v>400</v>
      </c>
      <c r="D25" s="32" t="str">
        <f t="shared" si="0"/>
        <v>190</v>
      </c>
      <c r="E25" s="6">
        <v>3</v>
      </c>
      <c r="F25" s="6">
        <v>16</v>
      </c>
      <c r="G25" s="6">
        <v>1</v>
      </c>
      <c r="H25" s="6">
        <f t="shared" si="5"/>
        <v>2</v>
      </c>
      <c r="I25" s="10" t="s">
        <v>390</v>
      </c>
      <c r="J25" s="4" t="s">
        <v>391</v>
      </c>
      <c r="K25" s="6">
        <v>120</v>
      </c>
      <c r="L25" s="4" t="s">
        <v>30</v>
      </c>
      <c r="M25" s="4" t="s">
        <v>31</v>
      </c>
      <c r="N25" s="105" t="s">
        <v>392</v>
      </c>
      <c r="O25" s="37" t="s">
        <v>376</v>
      </c>
    </row>
    <row r="26" spans="1:15" ht="37.5" customHeight="1">
      <c r="A26" s="148"/>
      <c r="B26" s="89">
        <f t="shared" si="4"/>
        <v>40402</v>
      </c>
      <c r="C26" s="13">
        <f>C25+G25</f>
        <v>401</v>
      </c>
      <c r="D26" s="13" t="str">
        <f t="shared" si="0"/>
        <v>191</v>
      </c>
      <c r="E26" s="3">
        <v>3</v>
      </c>
      <c r="F26" s="3">
        <v>16</v>
      </c>
      <c r="G26" s="3">
        <v>1</v>
      </c>
      <c r="H26" s="3">
        <f t="shared" si="5"/>
        <v>2</v>
      </c>
      <c r="I26" s="11" t="s">
        <v>393</v>
      </c>
      <c r="J26" s="5" t="s">
        <v>394</v>
      </c>
      <c r="K26" s="3">
        <v>600</v>
      </c>
      <c r="L26" s="5" t="s">
        <v>30</v>
      </c>
      <c r="M26" s="5" t="s">
        <v>31</v>
      </c>
      <c r="N26" s="36" t="s">
        <v>395</v>
      </c>
      <c r="O26" s="38" t="s">
        <v>376</v>
      </c>
    </row>
    <row r="27" spans="1:15" ht="37.5" customHeight="1">
      <c r="A27" s="148"/>
      <c r="B27" s="89">
        <f t="shared" si="4"/>
        <v>40403</v>
      </c>
      <c r="C27" s="13">
        <f t="shared" ref="C27:C43" si="6">C26+G26</f>
        <v>402</v>
      </c>
      <c r="D27" s="118" t="str">
        <f>DEC2HEX(C27)</f>
        <v>192</v>
      </c>
      <c r="E27" s="118">
        <v>3</v>
      </c>
      <c r="F27" s="118">
        <v>16</v>
      </c>
      <c r="G27" s="3">
        <v>2</v>
      </c>
      <c r="H27" s="3">
        <f>G27*2</f>
        <v>4</v>
      </c>
      <c r="I27" s="11" t="s">
        <v>263</v>
      </c>
      <c r="K27" s="3">
        <v>0</v>
      </c>
      <c r="L27" s="5" t="s">
        <v>34</v>
      </c>
      <c r="M27" s="5" t="s">
        <v>31</v>
      </c>
      <c r="N27" s="36" t="s">
        <v>396</v>
      </c>
      <c r="O27" s="38" t="s">
        <v>376</v>
      </c>
    </row>
    <row r="28" spans="1:15" ht="37.5" customHeight="1">
      <c r="A28" s="148"/>
      <c r="B28" s="89">
        <f t="shared" si="4"/>
        <v>40405</v>
      </c>
      <c r="C28" s="13">
        <f t="shared" si="6"/>
        <v>404</v>
      </c>
      <c r="D28" s="13" t="str">
        <f t="shared" si="0"/>
        <v>194</v>
      </c>
      <c r="E28" s="3">
        <v>3</v>
      </c>
      <c r="F28" s="3">
        <v>16</v>
      </c>
      <c r="G28" s="3">
        <v>2</v>
      </c>
      <c r="H28" s="3">
        <f t="shared" si="5"/>
        <v>4</v>
      </c>
      <c r="I28" s="11" t="s">
        <v>330</v>
      </c>
      <c r="J28" s="84" t="s">
        <v>397</v>
      </c>
      <c r="K28" s="3">
        <v>433.92</v>
      </c>
      <c r="L28" s="5" t="s">
        <v>332</v>
      </c>
      <c r="M28" s="5" t="s">
        <v>31</v>
      </c>
      <c r="N28" s="36" t="s">
        <v>398</v>
      </c>
      <c r="O28" s="38" t="s">
        <v>376</v>
      </c>
    </row>
    <row r="29" spans="1:15" ht="60" customHeight="1">
      <c r="A29" s="148"/>
      <c r="B29" s="89">
        <f t="shared" si="4"/>
        <v>40407</v>
      </c>
      <c r="C29" s="13">
        <f t="shared" si="6"/>
        <v>406</v>
      </c>
      <c r="D29" s="13" t="str">
        <f t="shared" si="0"/>
        <v>196</v>
      </c>
      <c r="E29" s="118">
        <v>3</v>
      </c>
      <c r="F29" s="3">
        <v>16</v>
      </c>
      <c r="G29" s="3">
        <v>1</v>
      </c>
      <c r="H29" s="3">
        <f t="shared" si="5"/>
        <v>2</v>
      </c>
      <c r="I29" s="11" t="s">
        <v>334</v>
      </c>
      <c r="J29" s="5" t="s">
        <v>335</v>
      </c>
      <c r="K29" s="3">
        <v>15</v>
      </c>
      <c r="L29" s="5" t="s">
        <v>210</v>
      </c>
      <c r="M29" s="5" t="s">
        <v>31</v>
      </c>
      <c r="N29" s="36" t="s">
        <v>399</v>
      </c>
      <c r="O29" s="38" t="s">
        <v>376</v>
      </c>
    </row>
    <row r="30" spans="1:15" ht="45" customHeight="1">
      <c r="A30" s="148"/>
      <c r="B30" s="89">
        <f t="shared" si="4"/>
        <v>40408</v>
      </c>
      <c r="C30" s="13">
        <f t="shared" si="6"/>
        <v>407</v>
      </c>
      <c r="D30" s="13" t="str">
        <f t="shared" si="0"/>
        <v>197</v>
      </c>
      <c r="E30" s="3">
        <v>3</v>
      </c>
      <c r="F30" s="3">
        <v>16</v>
      </c>
      <c r="G30" s="3">
        <v>1</v>
      </c>
      <c r="H30" s="3">
        <f t="shared" si="5"/>
        <v>2</v>
      </c>
      <c r="I30" s="11" t="s">
        <v>337</v>
      </c>
      <c r="J30" s="5" t="s">
        <v>79</v>
      </c>
      <c r="K30" s="3">
        <v>0</v>
      </c>
      <c r="L30" s="5" t="s">
        <v>30</v>
      </c>
      <c r="M30" s="5" t="s">
        <v>31</v>
      </c>
      <c r="N30" s="36" t="s">
        <v>400</v>
      </c>
      <c r="O30" s="38" t="s">
        <v>376</v>
      </c>
    </row>
    <row r="31" spans="1:15" ht="30" customHeight="1">
      <c r="A31" s="148"/>
      <c r="B31" s="89">
        <f t="shared" si="4"/>
        <v>40409</v>
      </c>
      <c r="C31" s="13">
        <f t="shared" si="6"/>
        <v>408</v>
      </c>
      <c r="D31" s="118" t="str">
        <f>DEC2HEX(C31)</f>
        <v>198</v>
      </c>
      <c r="E31" s="118">
        <v>3</v>
      </c>
      <c r="F31" s="3">
        <v>16</v>
      </c>
      <c r="G31" s="3">
        <v>2</v>
      </c>
      <c r="H31" s="3">
        <f>G31*2</f>
        <v>4</v>
      </c>
      <c r="I31" s="11" t="s">
        <v>401</v>
      </c>
      <c r="K31" s="3">
        <v>1</v>
      </c>
      <c r="L31" s="5" t="s">
        <v>332</v>
      </c>
      <c r="M31" s="5" t="s">
        <v>31</v>
      </c>
      <c r="N31" s="36" t="s">
        <v>402</v>
      </c>
      <c r="O31" s="38" t="s">
        <v>376</v>
      </c>
    </row>
    <row r="32" spans="1:15" ht="30" customHeight="1">
      <c r="A32" s="148"/>
      <c r="B32" s="89">
        <f t="shared" si="4"/>
        <v>40411</v>
      </c>
      <c r="C32" s="13">
        <f t="shared" si="6"/>
        <v>410</v>
      </c>
      <c r="D32" s="118" t="str">
        <f>DEC2HEX(C32)</f>
        <v>19A</v>
      </c>
      <c r="E32" s="3">
        <v>3</v>
      </c>
      <c r="F32" s="3">
        <v>16</v>
      </c>
      <c r="G32" s="3">
        <v>2</v>
      </c>
      <c r="H32" s="3">
        <f>G32*2</f>
        <v>4</v>
      </c>
      <c r="I32" s="11" t="s">
        <v>403</v>
      </c>
      <c r="K32" s="3">
        <v>0</v>
      </c>
      <c r="L32" s="5" t="s">
        <v>332</v>
      </c>
      <c r="M32" s="5" t="s">
        <v>31</v>
      </c>
      <c r="N32" s="36" t="s">
        <v>402</v>
      </c>
      <c r="O32" s="38" t="s">
        <v>376</v>
      </c>
    </row>
    <row r="33" spans="1:15" ht="30" customHeight="1">
      <c r="A33" s="148"/>
      <c r="B33" s="89">
        <f t="shared" si="4"/>
        <v>40413</v>
      </c>
      <c r="C33" s="13">
        <f t="shared" si="6"/>
        <v>412</v>
      </c>
      <c r="D33" s="13" t="str">
        <f t="shared" si="0"/>
        <v>19C</v>
      </c>
      <c r="E33" s="118">
        <v>3</v>
      </c>
      <c r="F33" s="3">
        <v>16</v>
      </c>
      <c r="G33" s="3">
        <v>2</v>
      </c>
      <c r="H33" s="3">
        <f t="shared" si="5"/>
        <v>4</v>
      </c>
      <c r="I33" s="11" t="s">
        <v>404</v>
      </c>
      <c r="K33" s="3">
        <v>1</v>
      </c>
      <c r="L33" s="5" t="s">
        <v>332</v>
      </c>
      <c r="M33" s="5" t="s">
        <v>31</v>
      </c>
      <c r="N33" s="36" t="s">
        <v>405</v>
      </c>
      <c r="O33" s="38" t="s">
        <v>376</v>
      </c>
    </row>
    <row r="34" spans="1:15" ht="30" customHeight="1">
      <c r="A34" s="148"/>
      <c r="B34" s="89">
        <f t="shared" si="4"/>
        <v>40415</v>
      </c>
      <c r="C34" s="13">
        <f t="shared" si="6"/>
        <v>414</v>
      </c>
      <c r="D34" s="13" t="str">
        <f t="shared" si="0"/>
        <v>19E</v>
      </c>
      <c r="E34" s="3">
        <v>3</v>
      </c>
      <c r="F34" s="3">
        <v>16</v>
      </c>
      <c r="G34" s="3">
        <v>2</v>
      </c>
      <c r="H34" s="3">
        <f t="shared" si="5"/>
        <v>4</v>
      </c>
      <c r="I34" s="11" t="s">
        <v>406</v>
      </c>
      <c r="K34" s="3">
        <v>0</v>
      </c>
      <c r="L34" s="5" t="s">
        <v>332</v>
      </c>
      <c r="M34" s="5" t="s">
        <v>31</v>
      </c>
      <c r="N34" s="36" t="s">
        <v>405</v>
      </c>
      <c r="O34" s="38" t="s">
        <v>376</v>
      </c>
    </row>
    <row r="35" spans="1:15" ht="45" customHeight="1">
      <c r="A35" s="148"/>
      <c r="B35" s="89">
        <f t="shared" si="4"/>
        <v>40417</v>
      </c>
      <c r="C35" s="13">
        <f t="shared" si="6"/>
        <v>416</v>
      </c>
      <c r="D35" s="13" t="str">
        <f t="shared" si="0"/>
        <v>1A0</v>
      </c>
      <c r="E35" s="118">
        <v>3</v>
      </c>
      <c r="F35" s="3">
        <v>16</v>
      </c>
      <c r="G35" s="3">
        <v>2</v>
      </c>
      <c r="H35" s="3">
        <f t="shared" si="5"/>
        <v>4</v>
      </c>
      <c r="I35" s="129" t="s">
        <v>407</v>
      </c>
      <c r="K35" s="3">
        <v>0</v>
      </c>
      <c r="L35" s="5" t="s">
        <v>332</v>
      </c>
      <c r="M35" s="5" t="s">
        <v>31</v>
      </c>
      <c r="N35" s="36" t="s">
        <v>408</v>
      </c>
      <c r="O35" s="38" t="s">
        <v>376</v>
      </c>
    </row>
    <row r="36" spans="1:15" ht="18.75" customHeight="1">
      <c r="A36" s="148"/>
      <c r="B36" s="89">
        <f t="shared" si="4"/>
        <v>40419</v>
      </c>
      <c r="C36" s="13">
        <f t="shared" si="6"/>
        <v>418</v>
      </c>
      <c r="D36" s="13" t="str">
        <f t="shared" si="0"/>
        <v>1A2</v>
      </c>
      <c r="E36" s="3">
        <v>3</v>
      </c>
      <c r="F36" s="3">
        <v>16</v>
      </c>
      <c r="G36" s="3">
        <v>2</v>
      </c>
      <c r="H36" s="3">
        <f t="shared" si="5"/>
        <v>4</v>
      </c>
      <c r="I36" s="11" t="s">
        <v>409</v>
      </c>
      <c r="K36" s="3">
        <v>0</v>
      </c>
      <c r="L36" s="5" t="s">
        <v>332</v>
      </c>
      <c r="M36" s="5" t="s">
        <v>31</v>
      </c>
      <c r="N36" s="2" t="s">
        <v>524</v>
      </c>
      <c r="O36" s="38" t="s">
        <v>376</v>
      </c>
    </row>
    <row r="37" spans="1:15" ht="18.75" customHeight="1">
      <c r="A37" s="148"/>
      <c r="B37" s="89">
        <f t="shared" si="4"/>
        <v>40421</v>
      </c>
      <c r="C37" s="13">
        <f t="shared" si="6"/>
        <v>420</v>
      </c>
      <c r="D37" s="13" t="str">
        <f t="shared" si="0"/>
        <v>1A4</v>
      </c>
      <c r="E37" s="118">
        <v>3</v>
      </c>
      <c r="F37" s="3">
        <v>16</v>
      </c>
      <c r="G37" s="3">
        <v>2</v>
      </c>
      <c r="H37" s="3">
        <f t="shared" si="5"/>
        <v>4</v>
      </c>
      <c r="I37" s="11" t="s">
        <v>411</v>
      </c>
      <c r="K37" s="3">
        <v>0</v>
      </c>
      <c r="L37" s="5" t="s">
        <v>332</v>
      </c>
      <c r="M37" s="5" t="s">
        <v>31</v>
      </c>
      <c r="N37" s="2" t="s">
        <v>525</v>
      </c>
      <c r="O37" s="38" t="s">
        <v>376</v>
      </c>
    </row>
    <row r="38" spans="1:15" ht="18.75" customHeight="1">
      <c r="A38" s="148"/>
      <c r="B38" s="89">
        <f t="shared" si="4"/>
        <v>40423</v>
      </c>
      <c r="C38" s="13">
        <f t="shared" si="6"/>
        <v>422</v>
      </c>
      <c r="D38" s="13" t="str">
        <f t="shared" si="0"/>
        <v>1A6</v>
      </c>
      <c r="E38" s="3">
        <v>3</v>
      </c>
      <c r="F38" s="3">
        <v>16</v>
      </c>
      <c r="G38" s="3">
        <v>2</v>
      </c>
      <c r="H38" s="3">
        <f t="shared" si="5"/>
        <v>4</v>
      </c>
      <c r="I38" s="11" t="s">
        <v>413</v>
      </c>
      <c r="K38" s="3">
        <v>0</v>
      </c>
      <c r="L38" s="5" t="s">
        <v>332</v>
      </c>
      <c r="M38" s="5" t="s">
        <v>31</v>
      </c>
      <c r="N38" s="2" t="s">
        <v>526</v>
      </c>
      <c r="O38" s="38" t="s">
        <v>376</v>
      </c>
    </row>
    <row r="39" spans="1:15" ht="18.75" customHeight="1" thickBot="1">
      <c r="A39" s="148"/>
      <c r="B39" s="89">
        <f t="shared" si="4"/>
        <v>40425</v>
      </c>
      <c r="C39" s="13">
        <f t="shared" si="6"/>
        <v>424</v>
      </c>
      <c r="D39" s="13" t="str">
        <f t="shared" si="0"/>
        <v>1A8</v>
      </c>
      <c r="E39" s="3">
        <v>3</v>
      </c>
      <c r="F39" s="3">
        <v>16</v>
      </c>
      <c r="G39" s="3">
        <v>2</v>
      </c>
      <c r="H39" s="3">
        <f t="shared" si="5"/>
        <v>4</v>
      </c>
      <c r="I39" s="11" t="s">
        <v>415</v>
      </c>
      <c r="K39" s="3">
        <v>0</v>
      </c>
      <c r="L39" s="5" t="s">
        <v>332</v>
      </c>
      <c r="M39" s="5" t="s">
        <v>31</v>
      </c>
      <c r="N39" s="2" t="s">
        <v>527</v>
      </c>
      <c r="O39" s="38" t="s">
        <v>376</v>
      </c>
    </row>
    <row r="40" spans="1:15" ht="18.75" hidden="1" customHeight="1">
      <c r="A40" s="148"/>
      <c r="B40" s="89">
        <f t="shared" si="4"/>
        <v>40427</v>
      </c>
      <c r="C40" s="13">
        <f t="shared" si="6"/>
        <v>426</v>
      </c>
      <c r="D40" s="13" t="str">
        <f t="shared" si="0"/>
        <v>1AA</v>
      </c>
      <c r="E40" s="3">
        <v>16</v>
      </c>
      <c r="G40" s="3">
        <v>11</v>
      </c>
      <c r="H40" s="3">
        <f t="shared" si="5"/>
        <v>22</v>
      </c>
      <c r="I40" s="11" t="s">
        <v>345</v>
      </c>
      <c r="M40" s="5" t="s">
        <v>31</v>
      </c>
      <c r="N40" s="2" t="s">
        <v>460</v>
      </c>
      <c r="O40" s="38" t="s">
        <v>376</v>
      </c>
    </row>
    <row r="41" spans="1:15" ht="52.5" hidden="1" customHeight="1">
      <c r="A41" s="148"/>
      <c r="B41" s="89">
        <f t="shared" si="4"/>
        <v>40438</v>
      </c>
      <c r="C41" s="13">
        <f>C40+G40</f>
        <v>437</v>
      </c>
      <c r="D41" s="13" t="str">
        <f t="shared" si="0"/>
        <v>1B5</v>
      </c>
      <c r="E41" s="3">
        <v>16</v>
      </c>
      <c r="G41" s="3">
        <v>1</v>
      </c>
      <c r="H41" s="3">
        <f t="shared" si="5"/>
        <v>2</v>
      </c>
      <c r="I41" s="11" t="s">
        <v>420</v>
      </c>
      <c r="K41" s="85" t="s">
        <v>421</v>
      </c>
      <c r="L41" s="5" t="s">
        <v>422</v>
      </c>
      <c r="M41" s="5" t="s">
        <v>31</v>
      </c>
      <c r="N41" s="36" t="s">
        <v>423</v>
      </c>
      <c r="O41" s="38" t="s">
        <v>376</v>
      </c>
    </row>
    <row r="42" spans="1:15" ht="18.75" hidden="1" customHeight="1">
      <c r="A42" s="148"/>
      <c r="B42" s="89">
        <f t="shared" si="4"/>
        <v>40439</v>
      </c>
      <c r="C42" s="13">
        <f t="shared" si="6"/>
        <v>438</v>
      </c>
      <c r="D42" s="13" t="str">
        <f t="shared" si="0"/>
        <v>1B6</v>
      </c>
      <c r="E42" s="3">
        <v>16</v>
      </c>
      <c r="G42" s="3">
        <v>1</v>
      </c>
      <c r="H42" s="3">
        <f t="shared" si="5"/>
        <v>2</v>
      </c>
      <c r="I42" s="11" t="s">
        <v>424</v>
      </c>
      <c r="K42" s="85" t="s">
        <v>425</v>
      </c>
      <c r="L42" s="5" t="s">
        <v>422</v>
      </c>
      <c r="M42" s="5" t="s">
        <v>31</v>
      </c>
      <c r="N42" s="2" t="s">
        <v>426</v>
      </c>
      <c r="O42" s="38" t="s">
        <v>376</v>
      </c>
    </row>
    <row r="43" spans="1:15" ht="18.75" hidden="1" customHeight="1" thickBot="1">
      <c r="A43" s="149"/>
      <c r="B43" s="89">
        <f t="shared" si="4"/>
        <v>40440</v>
      </c>
      <c r="C43" s="13">
        <f t="shared" si="6"/>
        <v>439</v>
      </c>
      <c r="D43" s="74" t="str">
        <f t="shared" si="0"/>
        <v>1B7</v>
      </c>
      <c r="E43" s="90">
        <v>16</v>
      </c>
      <c r="F43" s="90"/>
      <c r="G43" s="90">
        <v>1</v>
      </c>
      <c r="H43" s="90">
        <f t="shared" si="5"/>
        <v>2</v>
      </c>
      <c r="I43" s="115" t="s">
        <v>427</v>
      </c>
      <c r="J43" s="92"/>
      <c r="K43" s="120" t="s">
        <v>428</v>
      </c>
      <c r="L43" s="92" t="s">
        <v>422</v>
      </c>
      <c r="M43" s="92" t="s">
        <v>31</v>
      </c>
      <c r="N43" s="2" t="s">
        <v>426</v>
      </c>
      <c r="O43" s="38" t="s">
        <v>376</v>
      </c>
    </row>
    <row r="44" spans="1:15" ht="18.75">
      <c r="A44" s="40"/>
      <c r="B44" s="32"/>
      <c r="C44" s="32"/>
      <c r="D44" s="32"/>
      <c r="E44" s="6"/>
      <c r="F44" s="6"/>
      <c r="G44" s="6"/>
      <c r="H44" s="6"/>
      <c r="I44" s="4"/>
      <c r="J44" s="4"/>
      <c r="K44" s="6"/>
      <c r="L44" s="4"/>
      <c r="M44" s="4"/>
      <c r="N44" s="34"/>
      <c r="O44" s="4"/>
    </row>
    <row r="45" spans="1:15" ht="18.75">
      <c r="B45" s="13"/>
      <c r="C45" s="13"/>
      <c r="D45" s="13"/>
    </row>
    <row r="46" spans="1:15" ht="18.75">
      <c r="B46" s="13"/>
      <c r="C46" s="13"/>
      <c r="D46" s="13"/>
    </row>
    <row r="47" spans="1:15" ht="18.75">
      <c r="B47" s="13"/>
      <c r="C47" s="13"/>
      <c r="D47" s="13"/>
    </row>
    <row r="48" spans="1:15" ht="18.75">
      <c r="B48" s="13"/>
      <c r="C48" s="13"/>
      <c r="D48" s="13"/>
    </row>
    <row r="49" spans="2:4" ht="18.75">
      <c r="B49" s="13"/>
      <c r="C49" s="13"/>
      <c r="D49" s="13"/>
    </row>
    <row r="50" spans="2:4" ht="18.75">
      <c r="B50" s="13"/>
      <c r="C50" s="13"/>
      <c r="D50" s="13"/>
    </row>
    <row r="51" spans="2:4" ht="18.75">
      <c r="B51" s="13"/>
      <c r="C51" s="13"/>
      <c r="D51" s="13"/>
    </row>
    <row r="52" spans="2:4" ht="18.75">
      <c r="B52" s="13"/>
      <c r="C52" s="13"/>
      <c r="D52" s="13"/>
    </row>
    <row r="53" spans="2:4" ht="18.75">
      <c r="B53" s="13"/>
      <c r="C53" s="13"/>
      <c r="D53" s="13"/>
    </row>
    <row r="54" spans="2:4" ht="18.75">
      <c r="B54" s="13"/>
      <c r="C54" s="13"/>
      <c r="D54" s="13"/>
    </row>
    <row r="55" spans="2:4" ht="18.75">
      <c r="B55" s="13"/>
      <c r="C55" s="13"/>
      <c r="D55" s="13"/>
    </row>
    <row r="56" spans="2:4" ht="18.75">
      <c r="B56" s="13"/>
      <c r="C56" s="13"/>
      <c r="D56" s="13"/>
    </row>
    <row r="57" spans="2:4" ht="18.75">
      <c r="B57" s="13"/>
      <c r="C57" s="13"/>
      <c r="D57" s="13"/>
    </row>
  </sheetData>
  <mergeCells count="3">
    <mergeCell ref="A9:A21"/>
    <mergeCell ref="A22:A24"/>
    <mergeCell ref="A25:A43"/>
  </mergeCells>
  <dataValidations count="1">
    <dataValidation type="whole" allowBlank="1" showInputMessage="1" showErrorMessage="1" sqref="I4:I6" xr:uid="{00000000-0002-0000-0C00-000000000000}">
      <formula1>1</formula1>
      <formula2>40</formula2>
    </dataValidation>
  </dataValidations>
  <pageMargins left="0.7" right="0.7" top="0.75" bottom="0.75" header="0.3" footer="0.3"/>
  <pageSetup orientation="portrait" r:id="rId1"/>
  <tableParts count="1">
    <tablePart r:id="rId2"/>
  </tableParts>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A2:O57"/>
  <sheetViews>
    <sheetView topLeftCell="B1" zoomScale="70" zoomScaleNormal="70" workbookViewId="0">
      <selection activeCell="I12" sqref="I12:N12"/>
    </sheetView>
  </sheetViews>
  <sheetFormatPr defaultColWidth="9.140625" defaultRowHeight="15"/>
  <cols>
    <col min="1" max="1" width="24.42578125" style="1" customWidth="1"/>
    <col min="2" max="4" width="15" style="3" customWidth="1"/>
    <col min="5" max="6" width="11.42578125" style="3" customWidth="1"/>
    <col min="7" max="7" width="14.140625" style="3" customWidth="1"/>
    <col min="8" max="8" width="10" style="3" customWidth="1"/>
    <col min="9" max="9" width="40.42578125" style="5" customWidth="1"/>
    <col min="10" max="10" width="14.42578125" style="5" customWidth="1"/>
    <col min="11" max="11" width="8.42578125" style="3" customWidth="1"/>
    <col min="12" max="12" width="8.42578125" style="5" customWidth="1"/>
    <col min="13" max="13" width="14.42578125" style="5" customWidth="1"/>
    <col min="14" max="14" width="84.85546875" style="2" customWidth="1"/>
    <col min="15" max="15" width="33.85546875" style="5" customWidth="1"/>
    <col min="16" max="16384" width="9.140625" style="1"/>
  </cols>
  <sheetData>
    <row r="2" spans="1:15" ht="46.5">
      <c r="A2" s="14" t="s">
        <v>584</v>
      </c>
    </row>
    <row r="3" spans="1:15" ht="15.75" thickBot="1"/>
    <row r="4" spans="1:15" s="17" customFormat="1" ht="34.5" thickBot="1">
      <c r="A4" s="7" t="s">
        <v>361</v>
      </c>
      <c r="B4" s="8"/>
      <c r="C4" s="8"/>
      <c r="D4" s="8"/>
      <c r="E4" s="8"/>
      <c r="F4" s="8"/>
      <c r="G4" s="8"/>
      <c r="H4" s="8"/>
      <c r="I4" s="33">
        <v>1</v>
      </c>
      <c r="J4" s="15" t="s">
        <v>362</v>
      </c>
      <c r="K4" s="8"/>
      <c r="L4" s="9"/>
      <c r="M4" s="9"/>
      <c r="N4" s="16"/>
      <c r="O4" s="9"/>
    </row>
    <row r="5" spans="1:15" s="30" customFormat="1" ht="18.75">
      <c r="A5" s="25"/>
      <c r="B5" s="26"/>
      <c r="C5" s="26"/>
      <c r="D5" s="26"/>
      <c r="E5" s="26"/>
      <c r="F5" s="26"/>
      <c r="G5" s="26"/>
      <c r="H5" s="26"/>
      <c r="I5" s="27"/>
      <c r="J5" s="31" t="s">
        <v>363</v>
      </c>
      <c r="K5" s="26"/>
      <c r="L5" s="28"/>
      <c r="M5" s="28"/>
      <c r="N5" s="29"/>
      <c r="O5" s="28"/>
    </row>
    <row r="6" spans="1:15" s="17" customFormat="1" ht="17.100000000000001" customHeight="1">
      <c r="A6" s="7"/>
      <c r="B6" s="8"/>
      <c r="C6" s="8"/>
      <c r="D6" s="8"/>
      <c r="E6" s="8"/>
      <c r="F6" s="8"/>
      <c r="G6" s="8"/>
      <c r="H6" s="8"/>
      <c r="I6" s="24"/>
      <c r="J6" s="15"/>
      <c r="K6" s="8"/>
      <c r="L6" s="9"/>
      <c r="M6" s="9"/>
      <c r="N6" s="16"/>
      <c r="O6" s="9"/>
    </row>
    <row r="7" spans="1:15" s="18" customFormat="1" ht="27" customHeight="1">
      <c r="B7" s="18" t="s">
        <v>2</v>
      </c>
      <c r="C7" s="18" t="s">
        <v>3</v>
      </c>
      <c r="D7" s="18" t="s">
        <v>4</v>
      </c>
      <c r="E7" s="18" t="s">
        <v>5</v>
      </c>
      <c r="G7" s="18" t="s">
        <v>6</v>
      </c>
      <c r="H7" s="18" t="s">
        <v>7</v>
      </c>
      <c r="I7" s="18" t="s">
        <v>8</v>
      </c>
      <c r="J7" s="18" t="s">
        <v>9</v>
      </c>
      <c r="K7" s="18" t="s">
        <v>10</v>
      </c>
      <c r="L7" s="18" t="s">
        <v>11</v>
      </c>
      <c r="M7" s="18" t="s">
        <v>12</v>
      </c>
      <c r="N7" s="19" t="s">
        <v>13</v>
      </c>
      <c r="O7" s="18" t="s">
        <v>364</v>
      </c>
    </row>
    <row r="8" spans="1:15" s="23" customFormat="1" ht="57" thickBot="1">
      <c r="A8" s="20"/>
      <c r="B8" s="21" t="s">
        <v>14</v>
      </c>
      <c r="C8" s="21" t="s">
        <v>15</v>
      </c>
      <c r="D8" s="21" t="s">
        <v>16</v>
      </c>
      <c r="E8" s="21" t="s">
        <v>17</v>
      </c>
      <c r="F8" s="21" t="s">
        <v>18</v>
      </c>
      <c r="G8" s="21" t="s">
        <v>365</v>
      </c>
      <c r="H8" s="21" t="s">
        <v>21</v>
      </c>
      <c r="I8" s="22" t="s">
        <v>22</v>
      </c>
      <c r="J8" s="22" t="s">
        <v>366</v>
      </c>
      <c r="K8" s="21" t="s">
        <v>24</v>
      </c>
      <c r="L8" s="22" t="s">
        <v>25</v>
      </c>
      <c r="M8" s="22" t="s">
        <v>26</v>
      </c>
      <c r="N8" s="22" t="s">
        <v>367</v>
      </c>
      <c r="O8" s="22" t="s">
        <v>368</v>
      </c>
    </row>
    <row r="9" spans="1:15" ht="18.75" customHeight="1">
      <c r="A9" s="147" t="s">
        <v>369</v>
      </c>
      <c r="B9" s="12">
        <f>C9+30001</f>
        <v>30001</v>
      </c>
      <c r="C9" s="32">
        <f>((I4-1)*32)</f>
        <v>0</v>
      </c>
      <c r="D9" s="32" t="str">
        <f t="shared" ref="D9:D43" si="0">DEC2HEX(C9)</f>
        <v>0</v>
      </c>
      <c r="E9" s="6">
        <v>4</v>
      </c>
      <c r="F9" s="6"/>
      <c r="G9" s="6">
        <v>1</v>
      </c>
      <c r="H9" s="6">
        <f t="shared" ref="H9:H21" si="1">G9*2</f>
        <v>2</v>
      </c>
      <c r="I9" s="10" t="s">
        <v>370</v>
      </c>
      <c r="J9" s="4" t="s">
        <v>371</v>
      </c>
      <c r="K9" s="4"/>
      <c r="L9" s="4" t="s">
        <v>30</v>
      </c>
      <c r="M9" s="4" t="s">
        <v>86</v>
      </c>
      <c r="N9" s="34" t="s">
        <v>372</v>
      </c>
      <c r="O9" s="37"/>
    </row>
    <row r="10" spans="1:15" ht="18.75" customHeight="1">
      <c r="A10" s="148"/>
      <c r="B10" s="89">
        <f>C10+30001</f>
        <v>30002</v>
      </c>
      <c r="C10" s="13">
        <f>C9+G9</f>
        <v>1</v>
      </c>
      <c r="D10" s="13" t="str">
        <f t="shared" si="0"/>
        <v>1</v>
      </c>
      <c r="E10" s="3">
        <v>4</v>
      </c>
      <c r="G10" s="3">
        <v>2</v>
      </c>
      <c r="H10" s="3">
        <f t="shared" si="1"/>
        <v>4</v>
      </c>
      <c r="I10" s="129" t="s">
        <v>585</v>
      </c>
      <c r="J10" s="5" t="s">
        <v>586</v>
      </c>
      <c r="K10" s="5"/>
      <c r="L10" s="5" t="s">
        <v>332</v>
      </c>
      <c r="M10" s="5" t="s">
        <v>86</v>
      </c>
      <c r="N10" s="2" t="s">
        <v>587</v>
      </c>
      <c r="O10" s="38"/>
    </row>
    <row r="11" spans="1:15" ht="18.75">
      <c r="A11" s="148"/>
      <c r="B11" s="89">
        <f t="shared" ref="B11:B21" si="2">C11+30001</f>
        <v>30004</v>
      </c>
      <c r="C11" s="13">
        <f t="shared" ref="C11:C21" si="3">C10+G10</f>
        <v>3</v>
      </c>
      <c r="D11" s="13" t="str">
        <f t="shared" si="0"/>
        <v>3</v>
      </c>
      <c r="E11" s="3">
        <v>4</v>
      </c>
      <c r="G11" s="3">
        <v>1</v>
      </c>
      <c r="H11" s="3">
        <f t="shared" si="1"/>
        <v>2</v>
      </c>
      <c r="I11" s="11" t="s">
        <v>377</v>
      </c>
      <c r="K11" s="5"/>
      <c r="L11" s="5" t="s">
        <v>30</v>
      </c>
      <c r="M11" s="5" t="s">
        <v>86</v>
      </c>
      <c r="N11" s="35" t="s">
        <v>378</v>
      </c>
      <c r="O11" s="38"/>
    </row>
    <row r="12" spans="1:15" ht="18.75" customHeight="1">
      <c r="A12" s="148"/>
      <c r="B12" s="89">
        <f t="shared" si="2"/>
        <v>30005</v>
      </c>
      <c r="C12" s="13">
        <f t="shared" si="3"/>
        <v>4</v>
      </c>
      <c r="D12" s="13" t="str">
        <f t="shared" si="0"/>
        <v>4</v>
      </c>
      <c r="E12" s="3">
        <v>4</v>
      </c>
      <c r="G12" s="3">
        <v>2</v>
      </c>
      <c r="H12" s="3">
        <f t="shared" si="1"/>
        <v>4</v>
      </c>
      <c r="I12" s="11" t="s">
        <v>379</v>
      </c>
      <c r="K12" s="5"/>
      <c r="L12" s="5" t="s">
        <v>332</v>
      </c>
      <c r="M12" s="5" t="s">
        <v>86</v>
      </c>
      <c r="N12" s="35" t="s">
        <v>588</v>
      </c>
      <c r="O12" s="38" t="s">
        <v>376</v>
      </c>
    </row>
    <row r="13" spans="1:15" ht="18.75">
      <c r="A13" s="148"/>
      <c r="B13" s="89">
        <f t="shared" si="2"/>
        <v>30007</v>
      </c>
      <c r="C13" s="13">
        <f t="shared" si="3"/>
        <v>6</v>
      </c>
      <c r="D13" s="13" t="str">
        <f t="shared" si="0"/>
        <v>6</v>
      </c>
      <c r="E13" s="3">
        <v>4</v>
      </c>
      <c r="G13" s="3">
        <v>1</v>
      </c>
      <c r="H13" s="3">
        <f t="shared" si="1"/>
        <v>2</v>
      </c>
      <c r="I13" s="11" t="s">
        <v>506</v>
      </c>
      <c r="K13" s="5"/>
      <c r="L13" s="5" t="s">
        <v>30</v>
      </c>
      <c r="M13" s="5" t="s">
        <v>86</v>
      </c>
      <c r="N13" s="35" t="s">
        <v>507</v>
      </c>
      <c r="O13" s="38" t="s">
        <v>376</v>
      </c>
    </row>
    <row r="14" spans="1:15" ht="18.75" customHeight="1">
      <c r="A14" s="148"/>
      <c r="B14" s="89">
        <f t="shared" si="2"/>
        <v>30008</v>
      </c>
      <c r="C14" s="13">
        <f t="shared" si="3"/>
        <v>7</v>
      </c>
      <c r="D14" s="13" t="str">
        <f t="shared" si="0"/>
        <v>7</v>
      </c>
      <c r="E14" s="3">
        <v>4</v>
      </c>
      <c r="G14" s="3">
        <v>2</v>
      </c>
      <c r="H14" s="3">
        <f t="shared" si="1"/>
        <v>4</v>
      </c>
      <c r="I14" s="11" t="s">
        <v>508</v>
      </c>
      <c r="K14" s="5"/>
      <c r="L14" s="5" t="s">
        <v>34</v>
      </c>
      <c r="M14" s="5" t="s">
        <v>86</v>
      </c>
      <c r="N14" s="35" t="s">
        <v>509</v>
      </c>
      <c r="O14" s="38" t="s">
        <v>376</v>
      </c>
    </row>
    <row r="15" spans="1:15" ht="18.75" customHeight="1">
      <c r="A15" s="148"/>
      <c r="B15" s="89">
        <f t="shared" si="2"/>
        <v>30010</v>
      </c>
      <c r="C15" s="13">
        <f t="shared" si="3"/>
        <v>9</v>
      </c>
      <c r="D15" s="13" t="str">
        <f t="shared" si="0"/>
        <v>9</v>
      </c>
      <c r="E15" s="3">
        <v>4</v>
      </c>
      <c r="G15" s="3">
        <v>2</v>
      </c>
      <c r="H15" s="3">
        <f t="shared" si="1"/>
        <v>4</v>
      </c>
      <c r="I15" s="11" t="s">
        <v>510</v>
      </c>
      <c r="K15" s="5"/>
      <c r="L15" s="5" t="s">
        <v>34</v>
      </c>
      <c r="M15" s="5" t="s">
        <v>86</v>
      </c>
      <c r="N15" s="35" t="s">
        <v>511</v>
      </c>
      <c r="O15" s="38" t="s">
        <v>376</v>
      </c>
    </row>
    <row r="16" spans="1:15" ht="18.75" customHeight="1">
      <c r="A16" s="148"/>
      <c r="B16" s="89">
        <f t="shared" si="2"/>
        <v>30012</v>
      </c>
      <c r="C16" s="13">
        <f t="shared" si="3"/>
        <v>11</v>
      </c>
      <c r="D16" s="13" t="str">
        <f t="shared" si="0"/>
        <v>B</v>
      </c>
      <c r="E16" s="3">
        <v>4</v>
      </c>
      <c r="G16" s="3">
        <v>2</v>
      </c>
      <c r="H16" s="3">
        <f t="shared" si="1"/>
        <v>4</v>
      </c>
      <c r="I16" s="11" t="s">
        <v>512</v>
      </c>
      <c r="K16" s="5"/>
      <c r="L16" s="5" t="s">
        <v>34</v>
      </c>
      <c r="M16" s="5" t="s">
        <v>86</v>
      </c>
      <c r="N16" s="35" t="s">
        <v>513</v>
      </c>
      <c r="O16" s="38" t="s">
        <v>376</v>
      </c>
    </row>
    <row r="17" spans="1:15" ht="18.75" customHeight="1">
      <c r="A17" s="148"/>
      <c r="B17" s="89">
        <f t="shared" si="2"/>
        <v>30014</v>
      </c>
      <c r="C17" s="13">
        <f t="shared" si="3"/>
        <v>13</v>
      </c>
      <c r="D17" s="13" t="str">
        <f t="shared" si="0"/>
        <v>D</v>
      </c>
      <c r="E17" s="3">
        <v>4</v>
      </c>
      <c r="G17" s="3">
        <v>2</v>
      </c>
      <c r="H17" s="3">
        <f t="shared" si="1"/>
        <v>4</v>
      </c>
      <c r="I17" s="11" t="s">
        <v>514</v>
      </c>
      <c r="K17" s="5"/>
      <c r="L17" s="5" t="s">
        <v>34</v>
      </c>
      <c r="M17" s="5" t="s">
        <v>86</v>
      </c>
      <c r="N17" s="35" t="s">
        <v>515</v>
      </c>
      <c r="O17" s="38" t="s">
        <v>376</v>
      </c>
    </row>
    <row r="18" spans="1:15" ht="18.75" customHeight="1">
      <c r="A18" s="148"/>
      <c r="B18" s="89">
        <f t="shared" si="2"/>
        <v>30016</v>
      </c>
      <c r="C18" s="13">
        <f t="shared" si="3"/>
        <v>15</v>
      </c>
      <c r="D18" s="13" t="str">
        <f t="shared" si="0"/>
        <v>F</v>
      </c>
      <c r="E18" s="3">
        <v>4</v>
      </c>
      <c r="G18" s="3">
        <v>2</v>
      </c>
      <c r="H18" s="3">
        <f t="shared" si="1"/>
        <v>4</v>
      </c>
      <c r="I18" s="11" t="s">
        <v>516</v>
      </c>
      <c r="K18" s="5"/>
      <c r="L18" s="5" t="s">
        <v>34</v>
      </c>
      <c r="M18" s="5" t="s">
        <v>86</v>
      </c>
      <c r="N18" s="35" t="s">
        <v>517</v>
      </c>
      <c r="O18" s="38" t="s">
        <v>376</v>
      </c>
    </row>
    <row r="19" spans="1:15" ht="18.75" customHeight="1">
      <c r="A19" s="148"/>
      <c r="B19" s="89">
        <f t="shared" si="2"/>
        <v>30018</v>
      </c>
      <c r="C19" s="13">
        <f t="shared" si="3"/>
        <v>17</v>
      </c>
      <c r="D19" s="13" t="str">
        <f t="shared" si="0"/>
        <v>11</v>
      </c>
      <c r="E19" s="3">
        <v>4</v>
      </c>
      <c r="G19" s="3">
        <v>2</v>
      </c>
      <c r="H19" s="3">
        <f t="shared" si="1"/>
        <v>4</v>
      </c>
      <c r="I19" s="11" t="s">
        <v>518</v>
      </c>
      <c r="K19" s="5"/>
      <c r="L19" s="5" t="s">
        <v>34</v>
      </c>
      <c r="M19" s="5" t="s">
        <v>86</v>
      </c>
      <c r="N19" s="35" t="s">
        <v>519</v>
      </c>
      <c r="O19" s="38" t="s">
        <v>376</v>
      </c>
    </row>
    <row r="20" spans="1:15" ht="18.75" customHeight="1">
      <c r="A20" s="148"/>
      <c r="B20" s="89">
        <f t="shared" si="2"/>
        <v>30020</v>
      </c>
      <c r="C20" s="13">
        <f t="shared" si="3"/>
        <v>19</v>
      </c>
      <c r="D20" s="13" t="str">
        <f t="shared" si="0"/>
        <v>13</v>
      </c>
      <c r="E20" s="3">
        <v>4</v>
      </c>
      <c r="G20" s="3">
        <v>2</v>
      </c>
      <c r="H20" s="3">
        <f t="shared" si="1"/>
        <v>4</v>
      </c>
      <c r="I20" s="11" t="s">
        <v>520</v>
      </c>
      <c r="K20" s="5"/>
      <c r="L20" s="5" t="s">
        <v>34</v>
      </c>
      <c r="M20" s="5" t="s">
        <v>86</v>
      </c>
      <c r="N20" s="35" t="s">
        <v>521</v>
      </c>
      <c r="O20" s="38" t="s">
        <v>376</v>
      </c>
    </row>
    <row r="21" spans="1:15" ht="18.75" customHeight="1" thickBot="1">
      <c r="A21" s="149"/>
      <c r="B21" s="97">
        <f t="shared" si="2"/>
        <v>30022</v>
      </c>
      <c r="C21" s="74">
        <f t="shared" si="3"/>
        <v>21</v>
      </c>
      <c r="D21" s="74" t="str">
        <f t="shared" si="0"/>
        <v>15</v>
      </c>
      <c r="E21" s="3">
        <v>4</v>
      </c>
      <c r="G21" s="3">
        <v>2</v>
      </c>
      <c r="H21" s="3">
        <f t="shared" si="1"/>
        <v>4</v>
      </c>
      <c r="I21" s="11" t="s">
        <v>522</v>
      </c>
      <c r="K21" s="5"/>
      <c r="L21" s="5" t="s">
        <v>34</v>
      </c>
      <c r="M21" s="5" t="s">
        <v>86</v>
      </c>
      <c r="N21" s="35" t="s">
        <v>523</v>
      </c>
      <c r="O21" s="38" t="s">
        <v>376</v>
      </c>
    </row>
    <row r="22" spans="1:15" ht="30">
      <c r="A22" s="147" t="s">
        <v>384</v>
      </c>
      <c r="B22" s="98">
        <f t="shared" ref="B22:B43" si="4">C22+40001</f>
        <v>40029</v>
      </c>
      <c r="C22" s="99">
        <f>(28+QUOTIENT((I4-1),2))</f>
        <v>28</v>
      </c>
      <c r="D22" s="99" t="str">
        <f t="shared" si="0"/>
        <v>1C</v>
      </c>
      <c r="E22" s="100">
        <v>3</v>
      </c>
      <c r="F22" s="100"/>
      <c r="G22" s="100">
        <v>1</v>
      </c>
      <c r="H22" s="100">
        <v>2</v>
      </c>
      <c r="I22" s="101" t="s">
        <v>385</v>
      </c>
      <c r="J22" s="102" t="s">
        <v>133</v>
      </c>
      <c r="K22" s="103"/>
      <c r="L22" s="104" t="s">
        <v>130</v>
      </c>
      <c r="M22" s="104" t="s">
        <v>86</v>
      </c>
      <c r="N22" s="105" t="s">
        <v>386</v>
      </c>
      <c r="O22" s="106"/>
    </row>
    <row r="23" spans="1:15" ht="30">
      <c r="A23" s="148"/>
      <c r="B23" s="107">
        <f t="shared" si="4"/>
        <v>40069</v>
      </c>
      <c r="C23" s="108">
        <f>(68+QUOTIENT((I4-1),2))</f>
        <v>68</v>
      </c>
      <c r="D23" s="99" t="str">
        <f t="shared" si="0"/>
        <v>44</v>
      </c>
      <c r="E23" s="109">
        <v>3</v>
      </c>
      <c r="F23" s="109"/>
      <c r="G23" s="109">
        <v>1</v>
      </c>
      <c r="H23" s="109">
        <f t="shared" ref="H23:H43" si="5">G23*2</f>
        <v>2</v>
      </c>
      <c r="I23" s="110" t="s">
        <v>387</v>
      </c>
      <c r="J23" s="111" t="s">
        <v>158</v>
      </c>
      <c r="K23" s="112"/>
      <c r="L23" s="113" t="s">
        <v>130</v>
      </c>
      <c r="M23" s="113" t="s">
        <v>86</v>
      </c>
      <c r="N23" s="36" t="s">
        <v>386</v>
      </c>
      <c r="O23" s="114"/>
    </row>
    <row r="24" spans="1:15" ht="30.75" thickBot="1">
      <c r="A24" s="148"/>
      <c r="B24" s="98">
        <f t="shared" si="4"/>
        <v>40189</v>
      </c>
      <c r="C24" s="99">
        <f>(188+QUOTIENT((I4-1),2))</f>
        <v>188</v>
      </c>
      <c r="D24" s="99" t="str">
        <f t="shared" si="0"/>
        <v>BC</v>
      </c>
      <c r="E24" s="109">
        <v>3</v>
      </c>
      <c r="F24" s="109"/>
      <c r="G24" s="109">
        <v>1</v>
      </c>
      <c r="H24" s="109">
        <f t="shared" si="5"/>
        <v>2</v>
      </c>
      <c r="I24" s="110" t="s">
        <v>388</v>
      </c>
      <c r="J24" s="113" t="s">
        <v>82</v>
      </c>
      <c r="K24" s="109"/>
      <c r="L24" s="113" t="s">
        <v>130</v>
      </c>
      <c r="M24" s="113" t="s">
        <v>86</v>
      </c>
      <c r="N24" s="36" t="s">
        <v>386</v>
      </c>
      <c r="O24" s="38" t="s">
        <v>376</v>
      </c>
    </row>
    <row r="25" spans="1:15" ht="52.5" customHeight="1">
      <c r="A25" s="147" t="s">
        <v>389</v>
      </c>
      <c r="B25" s="12">
        <f t="shared" si="4"/>
        <v>40401</v>
      </c>
      <c r="C25" s="32">
        <f>(400+(I4-1)*40)</f>
        <v>400</v>
      </c>
      <c r="D25" s="32" t="str">
        <f t="shared" si="0"/>
        <v>190</v>
      </c>
      <c r="E25" s="6">
        <v>3</v>
      </c>
      <c r="F25" s="6">
        <v>16</v>
      </c>
      <c r="G25" s="6">
        <v>1</v>
      </c>
      <c r="H25" s="6">
        <f t="shared" si="5"/>
        <v>2</v>
      </c>
      <c r="I25" s="10" t="s">
        <v>390</v>
      </c>
      <c r="J25" s="4" t="s">
        <v>391</v>
      </c>
      <c r="K25" s="6">
        <v>120</v>
      </c>
      <c r="L25" s="4" t="s">
        <v>30</v>
      </c>
      <c r="M25" s="4" t="s">
        <v>31</v>
      </c>
      <c r="N25" s="105" t="s">
        <v>392</v>
      </c>
      <c r="O25" s="37" t="s">
        <v>376</v>
      </c>
    </row>
    <row r="26" spans="1:15" ht="37.5" customHeight="1">
      <c r="A26" s="148"/>
      <c r="B26" s="89">
        <f t="shared" si="4"/>
        <v>40402</v>
      </c>
      <c r="C26" s="13">
        <f>C25+G25</f>
        <v>401</v>
      </c>
      <c r="D26" s="13" t="str">
        <f t="shared" si="0"/>
        <v>191</v>
      </c>
      <c r="E26" s="3">
        <v>3</v>
      </c>
      <c r="F26" s="3">
        <v>16</v>
      </c>
      <c r="G26" s="3">
        <v>1</v>
      </c>
      <c r="H26" s="3">
        <f t="shared" si="5"/>
        <v>2</v>
      </c>
      <c r="I26" s="11" t="s">
        <v>393</v>
      </c>
      <c r="J26" s="5" t="s">
        <v>394</v>
      </c>
      <c r="K26" s="3">
        <v>600</v>
      </c>
      <c r="L26" s="5" t="s">
        <v>30</v>
      </c>
      <c r="M26" s="5" t="s">
        <v>31</v>
      </c>
      <c r="N26" s="36" t="s">
        <v>395</v>
      </c>
      <c r="O26" s="38" t="s">
        <v>376</v>
      </c>
    </row>
    <row r="27" spans="1:15" ht="37.5" customHeight="1">
      <c r="A27" s="148"/>
      <c r="B27" s="89">
        <f t="shared" si="4"/>
        <v>40403</v>
      </c>
      <c r="C27" s="13">
        <f t="shared" ref="C27:C43" si="6">C26+G26</f>
        <v>402</v>
      </c>
      <c r="D27" s="118" t="str">
        <f>DEC2HEX(C27)</f>
        <v>192</v>
      </c>
      <c r="E27" s="118">
        <v>3</v>
      </c>
      <c r="F27" s="118">
        <v>16</v>
      </c>
      <c r="G27" s="3">
        <v>2</v>
      </c>
      <c r="H27" s="3">
        <f>G27*2</f>
        <v>4</v>
      </c>
      <c r="I27" s="11" t="s">
        <v>263</v>
      </c>
      <c r="K27" s="3">
        <v>0</v>
      </c>
      <c r="L27" s="5" t="s">
        <v>34</v>
      </c>
      <c r="M27" s="5" t="s">
        <v>31</v>
      </c>
      <c r="N27" s="36" t="s">
        <v>396</v>
      </c>
      <c r="O27" s="38" t="s">
        <v>376</v>
      </c>
    </row>
    <row r="28" spans="1:15" ht="37.5" customHeight="1">
      <c r="A28" s="148"/>
      <c r="B28" s="89">
        <f t="shared" si="4"/>
        <v>40405</v>
      </c>
      <c r="C28" s="13">
        <f t="shared" si="6"/>
        <v>404</v>
      </c>
      <c r="D28" s="13" t="str">
        <f t="shared" si="0"/>
        <v>194</v>
      </c>
      <c r="E28" s="3">
        <v>3</v>
      </c>
      <c r="F28" s="3">
        <v>16</v>
      </c>
      <c r="G28" s="3">
        <v>2</v>
      </c>
      <c r="H28" s="3">
        <f t="shared" si="5"/>
        <v>4</v>
      </c>
      <c r="I28" s="11" t="s">
        <v>330</v>
      </c>
      <c r="J28" s="84" t="s">
        <v>397</v>
      </c>
      <c r="K28" s="3">
        <v>433.92</v>
      </c>
      <c r="L28" s="5" t="s">
        <v>332</v>
      </c>
      <c r="M28" s="5" t="s">
        <v>31</v>
      </c>
      <c r="N28" s="36" t="s">
        <v>398</v>
      </c>
      <c r="O28" s="38" t="s">
        <v>376</v>
      </c>
    </row>
    <row r="29" spans="1:15" ht="60" customHeight="1">
      <c r="A29" s="148"/>
      <c r="B29" s="89">
        <f t="shared" si="4"/>
        <v>40407</v>
      </c>
      <c r="C29" s="13">
        <f t="shared" si="6"/>
        <v>406</v>
      </c>
      <c r="D29" s="13" t="str">
        <f t="shared" si="0"/>
        <v>196</v>
      </c>
      <c r="E29" s="118">
        <v>3</v>
      </c>
      <c r="F29" s="3">
        <v>16</v>
      </c>
      <c r="G29" s="3">
        <v>1</v>
      </c>
      <c r="H29" s="3">
        <f t="shared" si="5"/>
        <v>2</v>
      </c>
      <c r="I29" s="11" t="s">
        <v>334</v>
      </c>
      <c r="J29" s="5" t="s">
        <v>335</v>
      </c>
      <c r="K29" s="3">
        <v>15</v>
      </c>
      <c r="L29" s="5" t="s">
        <v>210</v>
      </c>
      <c r="M29" s="5" t="s">
        <v>31</v>
      </c>
      <c r="N29" s="36" t="s">
        <v>399</v>
      </c>
      <c r="O29" s="38" t="s">
        <v>376</v>
      </c>
    </row>
    <row r="30" spans="1:15" ht="45" customHeight="1">
      <c r="A30" s="148"/>
      <c r="B30" s="89">
        <f t="shared" si="4"/>
        <v>40408</v>
      </c>
      <c r="C30" s="13">
        <f t="shared" si="6"/>
        <v>407</v>
      </c>
      <c r="D30" s="13" t="str">
        <f t="shared" si="0"/>
        <v>197</v>
      </c>
      <c r="E30" s="3">
        <v>3</v>
      </c>
      <c r="F30" s="3">
        <v>16</v>
      </c>
      <c r="G30" s="3">
        <v>1</v>
      </c>
      <c r="H30" s="3">
        <f t="shared" si="5"/>
        <v>2</v>
      </c>
      <c r="I30" s="11" t="s">
        <v>337</v>
      </c>
      <c r="J30" s="5" t="s">
        <v>79</v>
      </c>
      <c r="K30" s="3">
        <v>0</v>
      </c>
      <c r="L30" s="5" t="s">
        <v>30</v>
      </c>
      <c r="M30" s="5" t="s">
        <v>31</v>
      </c>
      <c r="N30" s="36" t="s">
        <v>400</v>
      </c>
      <c r="O30" s="38" t="s">
        <v>376</v>
      </c>
    </row>
    <row r="31" spans="1:15" ht="30" customHeight="1">
      <c r="A31" s="148"/>
      <c r="B31" s="89">
        <f t="shared" si="4"/>
        <v>40409</v>
      </c>
      <c r="C31" s="13">
        <f t="shared" si="6"/>
        <v>408</v>
      </c>
      <c r="D31" s="118" t="str">
        <f>DEC2HEX(C31)</f>
        <v>198</v>
      </c>
      <c r="E31" s="118">
        <v>3</v>
      </c>
      <c r="F31" s="3">
        <v>16</v>
      </c>
      <c r="G31" s="3">
        <v>2</v>
      </c>
      <c r="H31" s="3">
        <f>G31*2</f>
        <v>4</v>
      </c>
      <c r="I31" s="11" t="s">
        <v>401</v>
      </c>
      <c r="K31" s="3">
        <v>1</v>
      </c>
      <c r="L31" s="5" t="s">
        <v>332</v>
      </c>
      <c r="M31" s="5" t="s">
        <v>31</v>
      </c>
      <c r="N31" s="36" t="s">
        <v>402</v>
      </c>
      <c r="O31" s="38" t="s">
        <v>376</v>
      </c>
    </row>
    <row r="32" spans="1:15" ht="30" customHeight="1">
      <c r="A32" s="148"/>
      <c r="B32" s="89">
        <f t="shared" si="4"/>
        <v>40411</v>
      </c>
      <c r="C32" s="13">
        <f t="shared" si="6"/>
        <v>410</v>
      </c>
      <c r="D32" s="118" t="str">
        <f>DEC2HEX(C32)</f>
        <v>19A</v>
      </c>
      <c r="E32" s="3">
        <v>3</v>
      </c>
      <c r="F32" s="3">
        <v>16</v>
      </c>
      <c r="G32" s="3">
        <v>2</v>
      </c>
      <c r="H32" s="3">
        <f>G32*2</f>
        <v>4</v>
      </c>
      <c r="I32" s="11" t="s">
        <v>403</v>
      </c>
      <c r="K32" s="3">
        <v>0</v>
      </c>
      <c r="L32" s="5" t="s">
        <v>332</v>
      </c>
      <c r="M32" s="5" t="s">
        <v>31</v>
      </c>
      <c r="N32" s="36" t="s">
        <v>402</v>
      </c>
      <c r="O32" s="38" t="s">
        <v>376</v>
      </c>
    </row>
    <row r="33" spans="1:15" ht="30" customHeight="1">
      <c r="A33" s="148"/>
      <c r="B33" s="89">
        <f t="shared" si="4"/>
        <v>40413</v>
      </c>
      <c r="C33" s="13">
        <f t="shared" si="6"/>
        <v>412</v>
      </c>
      <c r="D33" s="13" t="str">
        <f t="shared" si="0"/>
        <v>19C</v>
      </c>
      <c r="E33" s="118">
        <v>3</v>
      </c>
      <c r="F33" s="3">
        <v>16</v>
      </c>
      <c r="G33" s="3">
        <v>2</v>
      </c>
      <c r="H33" s="3">
        <f t="shared" si="5"/>
        <v>4</v>
      </c>
      <c r="I33" s="11" t="s">
        <v>404</v>
      </c>
      <c r="K33" s="3">
        <v>1</v>
      </c>
      <c r="L33" s="5" t="s">
        <v>332</v>
      </c>
      <c r="M33" s="5" t="s">
        <v>31</v>
      </c>
      <c r="N33" s="36" t="s">
        <v>405</v>
      </c>
      <c r="O33" s="38" t="s">
        <v>376</v>
      </c>
    </row>
    <row r="34" spans="1:15" ht="30" customHeight="1">
      <c r="A34" s="148"/>
      <c r="B34" s="89">
        <f t="shared" si="4"/>
        <v>40415</v>
      </c>
      <c r="C34" s="13">
        <f t="shared" si="6"/>
        <v>414</v>
      </c>
      <c r="D34" s="13" t="str">
        <f t="shared" si="0"/>
        <v>19E</v>
      </c>
      <c r="E34" s="3">
        <v>3</v>
      </c>
      <c r="F34" s="3">
        <v>16</v>
      </c>
      <c r="G34" s="3">
        <v>2</v>
      </c>
      <c r="H34" s="3">
        <f t="shared" si="5"/>
        <v>4</v>
      </c>
      <c r="I34" s="11" t="s">
        <v>406</v>
      </c>
      <c r="K34" s="3">
        <v>0</v>
      </c>
      <c r="L34" s="5" t="s">
        <v>332</v>
      </c>
      <c r="M34" s="5" t="s">
        <v>31</v>
      </c>
      <c r="N34" s="36" t="s">
        <v>405</v>
      </c>
      <c r="O34" s="38" t="s">
        <v>376</v>
      </c>
    </row>
    <row r="35" spans="1:15" ht="45" customHeight="1">
      <c r="A35" s="148"/>
      <c r="B35" s="89">
        <f t="shared" si="4"/>
        <v>40417</v>
      </c>
      <c r="C35" s="13">
        <f t="shared" si="6"/>
        <v>416</v>
      </c>
      <c r="D35" s="13" t="str">
        <f t="shared" si="0"/>
        <v>1A0</v>
      </c>
      <c r="E35" s="118">
        <v>3</v>
      </c>
      <c r="F35" s="3">
        <v>16</v>
      </c>
      <c r="G35" s="3">
        <v>2</v>
      </c>
      <c r="H35" s="3">
        <f t="shared" si="5"/>
        <v>4</v>
      </c>
      <c r="I35" s="129" t="s">
        <v>407</v>
      </c>
      <c r="K35" s="3">
        <v>0</v>
      </c>
      <c r="L35" s="5" t="s">
        <v>332</v>
      </c>
      <c r="M35" s="5" t="s">
        <v>31</v>
      </c>
      <c r="N35" s="36" t="s">
        <v>408</v>
      </c>
      <c r="O35" s="38" t="s">
        <v>376</v>
      </c>
    </row>
    <row r="36" spans="1:15" ht="18.75" customHeight="1">
      <c r="A36" s="148"/>
      <c r="B36" s="89">
        <f t="shared" si="4"/>
        <v>40419</v>
      </c>
      <c r="C36" s="13">
        <f t="shared" si="6"/>
        <v>418</v>
      </c>
      <c r="D36" s="13" t="str">
        <f t="shared" si="0"/>
        <v>1A2</v>
      </c>
      <c r="E36" s="3">
        <v>3</v>
      </c>
      <c r="F36" s="3">
        <v>16</v>
      </c>
      <c r="G36" s="3">
        <v>2</v>
      </c>
      <c r="H36" s="3">
        <f t="shared" si="5"/>
        <v>4</v>
      </c>
      <c r="I36" s="11" t="s">
        <v>409</v>
      </c>
      <c r="K36" s="3">
        <v>0</v>
      </c>
      <c r="L36" s="5" t="s">
        <v>332</v>
      </c>
      <c r="M36" s="5" t="s">
        <v>31</v>
      </c>
      <c r="N36" s="2" t="s">
        <v>524</v>
      </c>
      <c r="O36" s="38" t="s">
        <v>376</v>
      </c>
    </row>
    <row r="37" spans="1:15" ht="18.75" customHeight="1">
      <c r="A37" s="148"/>
      <c r="B37" s="89">
        <f t="shared" si="4"/>
        <v>40421</v>
      </c>
      <c r="C37" s="13">
        <f t="shared" si="6"/>
        <v>420</v>
      </c>
      <c r="D37" s="13" t="str">
        <f t="shared" si="0"/>
        <v>1A4</v>
      </c>
      <c r="E37" s="118">
        <v>3</v>
      </c>
      <c r="F37" s="3">
        <v>16</v>
      </c>
      <c r="G37" s="3">
        <v>2</v>
      </c>
      <c r="H37" s="3">
        <f t="shared" si="5"/>
        <v>4</v>
      </c>
      <c r="I37" s="11" t="s">
        <v>411</v>
      </c>
      <c r="K37" s="3">
        <v>0</v>
      </c>
      <c r="L37" s="5" t="s">
        <v>332</v>
      </c>
      <c r="M37" s="5" t="s">
        <v>31</v>
      </c>
      <c r="N37" s="2" t="s">
        <v>525</v>
      </c>
      <c r="O37" s="38" t="s">
        <v>376</v>
      </c>
    </row>
    <row r="38" spans="1:15" ht="18.75" customHeight="1">
      <c r="A38" s="148"/>
      <c r="B38" s="89">
        <f t="shared" si="4"/>
        <v>40423</v>
      </c>
      <c r="C38" s="13">
        <f t="shared" si="6"/>
        <v>422</v>
      </c>
      <c r="D38" s="13" t="str">
        <f t="shared" si="0"/>
        <v>1A6</v>
      </c>
      <c r="E38" s="3">
        <v>3</v>
      </c>
      <c r="F38" s="3">
        <v>16</v>
      </c>
      <c r="G38" s="3">
        <v>2</v>
      </c>
      <c r="H38" s="3">
        <f t="shared" si="5"/>
        <v>4</v>
      </c>
      <c r="I38" s="11" t="s">
        <v>413</v>
      </c>
      <c r="K38" s="3">
        <v>0</v>
      </c>
      <c r="L38" s="5" t="s">
        <v>332</v>
      </c>
      <c r="M38" s="5" t="s">
        <v>31</v>
      </c>
      <c r="N38" s="2" t="s">
        <v>526</v>
      </c>
      <c r="O38" s="38" t="s">
        <v>376</v>
      </c>
    </row>
    <row r="39" spans="1:15" ht="18.75" customHeight="1" thickBot="1">
      <c r="A39" s="148"/>
      <c r="B39" s="89">
        <f t="shared" si="4"/>
        <v>40425</v>
      </c>
      <c r="C39" s="13">
        <f t="shared" si="6"/>
        <v>424</v>
      </c>
      <c r="D39" s="13" t="str">
        <f t="shared" si="0"/>
        <v>1A8</v>
      </c>
      <c r="E39" s="3">
        <v>3</v>
      </c>
      <c r="F39" s="3">
        <v>16</v>
      </c>
      <c r="G39" s="3">
        <v>2</v>
      </c>
      <c r="H39" s="3">
        <f t="shared" si="5"/>
        <v>4</v>
      </c>
      <c r="I39" s="11" t="s">
        <v>415</v>
      </c>
      <c r="K39" s="3">
        <v>0</v>
      </c>
      <c r="L39" s="5" t="s">
        <v>332</v>
      </c>
      <c r="M39" s="5" t="s">
        <v>31</v>
      </c>
      <c r="N39" s="2" t="s">
        <v>527</v>
      </c>
      <c r="O39" s="38" t="s">
        <v>376</v>
      </c>
    </row>
    <row r="40" spans="1:15" ht="18.75" hidden="1" customHeight="1">
      <c r="A40" s="148"/>
      <c r="B40" s="89">
        <f t="shared" si="4"/>
        <v>40427</v>
      </c>
      <c r="C40" s="13">
        <f t="shared" si="6"/>
        <v>426</v>
      </c>
      <c r="D40" s="13" t="str">
        <f t="shared" si="0"/>
        <v>1AA</v>
      </c>
      <c r="E40" s="3">
        <v>16</v>
      </c>
      <c r="G40" s="3">
        <v>11</v>
      </c>
      <c r="H40" s="3">
        <f t="shared" si="5"/>
        <v>22</v>
      </c>
      <c r="I40" s="11" t="s">
        <v>345</v>
      </c>
      <c r="M40" s="5" t="s">
        <v>31</v>
      </c>
      <c r="N40" s="2" t="s">
        <v>460</v>
      </c>
      <c r="O40" s="38" t="s">
        <v>376</v>
      </c>
    </row>
    <row r="41" spans="1:15" ht="52.5" hidden="1" customHeight="1">
      <c r="A41" s="148"/>
      <c r="B41" s="89">
        <f t="shared" si="4"/>
        <v>40438</v>
      </c>
      <c r="C41" s="13">
        <f>C40+G40</f>
        <v>437</v>
      </c>
      <c r="D41" s="13" t="str">
        <f t="shared" si="0"/>
        <v>1B5</v>
      </c>
      <c r="E41" s="3">
        <v>16</v>
      </c>
      <c r="G41" s="3">
        <v>1</v>
      </c>
      <c r="H41" s="3">
        <f t="shared" si="5"/>
        <v>2</v>
      </c>
      <c r="I41" s="11" t="s">
        <v>420</v>
      </c>
      <c r="K41" s="85" t="s">
        <v>421</v>
      </c>
      <c r="L41" s="5" t="s">
        <v>422</v>
      </c>
      <c r="M41" s="5" t="s">
        <v>31</v>
      </c>
      <c r="N41" s="36" t="s">
        <v>423</v>
      </c>
      <c r="O41" s="38" t="s">
        <v>376</v>
      </c>
    </row>
    <row r="42" spans="1:15" ht="18.75" hidden="1" customHeight="1">
      <c r="A42" s="148"/>
      <c r="B42" s="89">
        <f t="shared" si="4"/>
        <v>40439</v>
      </c>
      <c r="C42" s="13">
        <f t="shared" si="6"/>
        <v>438</v>
      </c>
      <c r="D42" s="13" t="str">
        <f t="shared" si="0"/>
        <v>1B6</v>
      </c>
      <c r="E42" s="3">
        <v>16</v>
      </c>
      <c r="G42" s="3">
        <v>1</v>
      </c>
      <c r="H42" s="3">
        <f t="shared" si="5"/>
        <v>2</v>
      </c>
      <c r="I42" s="11" t="s">
        <v>424</v>
      </c>
      <c r="K42" s="85" t="s">
        <v>425</v>
      </c>
      <c r="L42" s="5" t="s">
        <v>422</v>
      </c>
      <c r="M42" s="5" t="s">
        <v>31</v>
      </c>
      <c r="N42" s="2" t="s">
        <v>426</v>
      </c>
      <c r="O42" s="38" t="s">
        <v>376</v>
      </c>
    </row>
    <row r="43" spans="1:15" ht="18.75" hidden="1" customHeight="1" thickBot="1">
      <c r="A43" s="149"/>
      <c r="B43" s="89">
        <f t="shared" si="4"/>
        <v>40440</v>
      </c>
      <c r="C43" s="13">
        <f t="shared" si="6"/>
        <v>439</v>
      </c>
      <c r="D43" s="74" t="str">
        <f t="shared" si="0"/>
        <v>1B7</v>
      </c>
      <c r="E43" s="90">
        <v>16</v>
      </c>
      <c r="F43" s="90"/>
      <c r="G43" s="90">
        <v>1</v>
      </c>
      <c r="H43" s="90">
        <f t="shared" si="5"/>
        <v>2</v>
      </c>
      <c r="I43" s="115" t="s">
        <v>427</v>
      </c>
      <c r="J43" s="92"/>
      <c r="K43" s="120" t="s">
        <v>428</v>
      </c>
      <c r="L43" s="92" t="s">
        <v>422</v>
      </c>
      <c r="M43" s="92" t="s">
        <v>31</v>
      </c>
      <c r="N43" s="2" t="s">
        <v>426</v>
      </c>
      <c r="O43" s="38" t="s">
        <v>376</v>
      </c>
    </row>
    <row r="44" spans="1:15" ht="18.75">
      <c r="A44" s="40"/>
      <c r="B44" s="32"/>
      <c r="C44" s="32"/>
      <c r="D44" s="32"/>
      <c r="E44" s="6"/>
      <c r="F44" s="6"/>
      <c r="G44" s="6"/>
      <c r="H44" s="6"/>
      <c r="I44" s="4"/>
      <c r="J44" s="4"/>
      <c r="K44" s="6"/>
      <c r="L44" s="4"/>
      <c r="M44" s="4"/>
      <c r="N44" s="34"/>
      <c r="O44" s="4"/>
    </row>
    <row r="45" spans="1:15" ht="18.75">
      <c r="B45" s="13"/>
      <c r="C45" s="13"/>
      <c r="D45" s="13"/>
    </row>
    <row r="46" spans="1:15" ht="18.75">
      <c r="B46" s="13"/>
      <c r="C46" s="13"/>
      <c r="D46" s="13"/>
    </row>
    <row r="47" spans="1:15" ht="18.75">
      <c r="B47" s="13"/>
      <c r="C47" s="13"/>
      <c r="D47" s="13"/>
    </row>
    <row r="48" spans="1:15" ht="18.75">
      <c r="B48" s="13"/>
      <c r="C48" s="13"/>
      <c r="D48" s="13"/>
    </row>
    <row r="49" spans="2:4" ht="18.75">
      <c r="B49" s="13"/>
      <c r="C49" s="13"/>
      <c r="D49" s="13"/>
    </row>
    <row r="50" spans="2:4" ht="18.75">
      <c r="B50" s="13"/>
      <c r="C50" s="13"/>
      <c r="D50" s="13"/>
    </row>
    <row r="51" spans="2:4" ht="18.75">
      <c r="B51" s="13"/>
      <c r="C51" s="13"/>
      <c r="D51" s="13"/>
    </row>
    <row r="52" spans="2:4" ht="18.75">
      <c r="B52" s="13"/>
      <c r="C52" s="13"/>
      <c r="D52" s="13"/>
    </row>
    <row r="53" spans="2:4" ht="18.75">
      <c r="B53" s="13"/>
      <c r="C53" s="13"/>
      <c r="D53" s="13"/>
    </row>
    <row r="54" spans="2:4" ht="18.75">
      <c r="B54" s="13"/>
      <c r="C54" s="13"/>
      <c r="D54" s="13"/>
    </row>
    <row r="55" spans="2:4" ht="18.75">
      <c r="B55" s="13"/>
      <c r="C55" s="13"/>
      <c r="D55" s="13"/>
    </row>
    <row r="56" spans="2:4" ht="18.75">
      <c r="B56" s="13"/>
      <c r="C56" s="13"/>
      <c r="D56" s="13"/>
    </row>
    <row r="57" spans="2:4" ht="18.75">
      <c r="B57" s="13"/>
      <c r="C57" s="13"/>
      <c r="D57" s="13"/>
    </row>
  </sheetData>
  <mergeCells count="3">
    <mergeCell ref="A9:A21"/>
    <mergeCell ref="A22:A24"/>
    <mergeCell ref="A25:A43"/>
  </mergeCells>
  <dataValidations count="1">
    <dataValidation type="whole" allowBlank="1" showInputMessage="1" showErrorMessage="1" sqref="I4:I6" xr:uid="{00000000-0002-0000-0D00-000000000000}">
      <formula1>1</formula1>
      <formula2>40</formula2>
    </dataValidation>
  </dataValidations>
  <pageMargins left="0.7" right="0.7" top="0.75" bottom="0.75" header="0.3" footer="0.3"/>
  <pageSetup orientation="portrait" r:id="rId1"/>
  <tableParts count="1">
    <tablePart r:id="rId2"/>
  </tableParts>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dimension ref="A2:O57"/>
  <sheetViews>
    <sheetView topLeftCell="A4" zoomScale="70" zoomScaleNormal="70" workbookViewId="0">
      <selection activeCell="I35" sqref="I35"/>
    </sheetView>
  </sheetViews>
  <sheetFormatPr defaultColWidth="9.140625" defaultRowHeight="15"/>
  <cols>
    <col min="1" max="1" width="24.42578125" style="1" customWidth="1"/>
    <col min="2" max="4" width="15" style="3" customWidth="1"/>
    <col min="5" max="6" width="11.42578125" style="3" customWidth="1"/>
    <col min="7" max="7" width="14.140625" style="3" customWidth="1"/>
    <col min="8" max="8" width="10" style="3" customWidth="1"/>
    <col min="9" max="9" width="40.42578125" style="5" customWidth="1"/>
    <col min="10" max="10" width="14.42578125" style="5" customWidth="1"/>
    <col min="11" max="11" width="8.42578125" style="3" customWidth="1"/>
    <col min="12" max="12" width="8.42578125" style="5" customWidth="1"/>
    <col min="13" max="13" width="14.42578125" style="5" customWidth="1"/>
    <col min="14" max="14" width="84.85546875" style="2" customWidth="1"/>
    <col min="15" max="15" width="33.85546875" style="5" customWidth="1"/>
    <col min="16" max="16384" width="9.140625" style="1"/>
  </cols>
  <sheetData>
    <row r="2" spans="1:15" ht="46.5">
      <c r="A2" s="14" t="s">
        <v>589</v>
      </c>
    </row>
    <row r="3" spans="1:15" ht="15.75" thickBot="1"/>
    <row r="4" spans="1:15" s="17" customFormat="1" ht="34.5" thickBot="1">
      <c r="A4" s="7" t="s">
        <v>361</v>
      </c>
      <c r="B4" s="8"/>
      <c r="C4" s="8"/>
      <c r="D4" s="8"/>
      <c r="E4" s="8"/>
      <c r="F4" s="8"/>
      <c r="G4" s="8"/>
      <c r="H4" s="8"/>
      <c r="I4" s="33">
        <v>1</v>
      </c>
      <c r="J4" s="15" t="s">
        <v>362</v>
      </c>
      <c r="K4" s="8"/>
      <c r="L4" s="9"/>
      <c r="M4" s="9"/>
      <c r="N4" s="16"/>
      <c r="O4" s="9"/>
    </row>
    <row r="5" spans="1:15" s="30" customFormat="1" ht="18.75">
      <c r="A5" s="25"/>
      <c r="B5" s="26"/>
      <c r="C5" s="26"/>
      <c r="D5" s="26"/>
      <c r="E5" s="26"/>
      <c r="F5" s="26"/>
      <c r="G5" s="26"/>
      <c r="H5" s="26"/>
      <c r="I5" s="27"/>
      <c r="J5" s="31" t="s">
        <v>363</v>
      </c>
      <c r="K5" s="26"/>
      <c r="L5" s="28"/>
      <c r="M5" s="28"/>
      <c r="N5" s="29"/>
      <c r="O5" s="28"/>
    </row>
    <row r="6" spans="1:15" s="17" customFormat="1" ht="17.100000000000001" customHeight="1">
      <c r="A6" s="7"/>
      <c r="B6" s="8"/>
      <c r="C6" s="8"/>
      <c r="D6" s="8"/>
      <c r="E6" s="8"/>
      <c r="F6" s="8"/>
      <c r="G6" s="8"/>
      <c r="H6" s="8"/>
      <c r="I6" s="24"/>
      <c r="J6" s="15"/>
      <c r="K6" s="8"/>
      <c r="L6" s="9"/>
      <c r="M6" s="9"/>
      <c r="N6" s="16"/>
      <c r="O6" s="9"/>
    </row>
    <row r="7" spans="1:15" s="18" customFormat="1" ht="27" customHeight="1">
      <c r="B7" s="18" t="s">
        <v>2</v>
      </c>
      <c r="C7" s="18" t="s">
        <v>3</v>
      </c>
      <c r="D7" s="18" t="s">
        <v>4</v>
      </c>
      <c r="E7" s="18" t="s">
        <v>5</v>
      </c>
      <c r="G7" s="18" t="s">
        <v>6</v>
      </c>
      <c r="H7" s="18" t="s">
        <v>7</v>
      </c>
      <c r="I7" s="18" t="s">
        <v>8</v>
      </c>
      <c r="J7" s="18" t="s">
        <v>9</v>
      </c>
      <c r="K7" s="18" t="s">
        <v>10</v>
      </c>
      <c r="L7" s="18" t="s">
        <v>11</v>
      </c>
      <c r="M7" s="18" t="s">
        <v>12</v>
      </c>
      <c r="N7" s="19" t="s">
        <v>13</v>
      </c>
      <c r="O7" s="18" t="s">
        <v>364</v>
      </c>
    </row>
    <row r="8" spans="1:15" s="23" customFormat="1" ht="57" thickBot="1">
      <c r="A8" s="20"/>
      <c r="B8" s="21" t="s">
        <v>14</v>
      </c>
      <c r="C8" s="21" t="s">
        <v>15</v>
      </c>
      <c r="D8" s="21" t="s">
        <v>16</v>
      </c>
      <c r="E8" s="21" t="s">
        <v>17</v>
      </c>
      <c r="F8" s="21" t="s">
        <v>18</v>
      </c>
      <c r="G8" s="21" t="s">
        <v>365</v>
      </c>
      <c r="H8" s="21" t="s">
        <v>21</v>
      </c>
      <c r="I8" s="22" t="s">
        <v>22</v>
      </c>
      <c r="J8" s="22" t="s">
        <v>366</v>
      </c>
      <c r="K8" s="21" t="s">
        <v>24</v>
      </c>
      <c r="L8" s="22" t="s">
        <v>25</v>
      </c>
      <c r="M8" s="22" t="s">
        <v>26</v>
      </c>
      <c r="N8" s="22" t="s">
        <v>367</v>
      </c>
      <c r="O8" s="22" t="s">
        <v>368</v>
      </c>
    </row>
    <row r="9" spans="1:15" ht="18.75" customHeight="1">
      <c r="A9" s="147" t="s">
        <v>369</v>
      </c>
      <c r="B9" s="12">
        <f>C9+30001</f>
        <v>30001</v>
      </c>
      <c r="C9" s="32">
        <f>((I4-1)*32)</f>
        <v>0</v>
      </c>
      <c r="D9" s="32" t="str">
        <f t="shared" ref="D9:D43" si="0">DEC2HEX(C9)</f>
        <v>0</v>
      </c>
      <c r="E9" s="6">
        <v>4</v>
      </c>
      <c r="F9" s="6"/>
      <c r="G9" s="6">
        <v>1</v>
      </c>
      <c r="H9" s="6">
        <f t="shared" ref="H9:H21" si="1">G9*2</f>
        <v>2</v>
      </c>
      <c r="I9" s="10" t="s">
        <v>370</v>
      </c>
      <c r="J9" s="4" t="s">
        <v>371</v>
      </c>
      <c r="K9" s="4"/>
      <c r="L9" s="4" t="s">
        <v>30</v>
      </c>
      <c r="M9" s="4" t="s">
        <v>86</v>
      </c>
      <c r="N9" s="34" t="s">
        <v>372</v>
      </c>
      <c r="O9" s="37"/>
    </row>
    <row r="10" spans="1:15" ht="18.75" customHeight="1">
      <c r="A10" s="148"/>
      <c r="B10" s="89">
        <f>C10+30001</f>
        <v>30002</v>
      </c>
      <c r="C10" s="13">
        <f>C9+G9</f>
        <v>1</v>
      </c>
      <c r="D10" s="13" t="str">
        <f t="shared" si="0"/>
        <v>1</v>
      </c>
      <c r="E10" s="3">
        <v>4</v>
      </c>
      <c r="G10" s="3">
        <v>2</v>
      </c>
      <c r="H10" s="3">
        <f t="shared" si="1"/>
        <v>4</v>
      </c>
      <c r="I10" s="129" t="s">
        <v>590</v>
      </c>
      <c r="J10" s="5" t="s">
        <v>591</v>
      </c>
      <c r="K10" s="5"/>
      <c r="L10" s="5" t="s">
        <v>332</v>
      </c>
      <c r="M10" s="5" t="s">
        <v>86</v>
      </c>
      <c r="N10" s="2" t="s">
        <v>592</v>
      </c>
      <c r="O10" s="38"/>
    </row>
    <row r="11" spans="1:15" ht="18.75">
      <c r="A11" s="148"/>
      <c r="B11" s="89">
        <f t="shared" ref="B11:B21" si="2">C11+30001</f>
        <v>30004</v>
      </c>
      <c r="C11" s="13">
        <f t="shared" ref="C11:C21" si="3">C10+G10</f>
        <v>3</v>
      </c>
      <c r="D11" s="13" t="str">
        <f t="shared" si="0"/>
        <v>3</v>
      </c>
      <c r="E11" s="3">
        <v>4</v>
      </c>
      <c r="G11" s="3">
        <v>1</v>
      </c>
      <c r="H11" s="3">
        <f t="shared" si="1"/>
        <v>2</v>
      </c>
      <c r="I11" s="11" t="s">
        <v>377</v>
      </c>
      <c r="K11" s="5"/>
      <c r="L11" s="5" t="s">
        <v>30</v>
      </c>
      <c r="M11" s="5" t="s">
        <v>86</v>
      </c>
      <c r="N11" s="35" t="s">
        <v>378</v>
      </c>
      <c r="O11" s="38"/>
    </row>
    <row r="12" spans="1:15" ht="18.75" customHeight="1">
      <c r="A12" s="148"/>
      <c r="B12" s="89">
        <f t="shared" si="2"/>
        <v>30005</v>
      </c>
      <c r="C12" s="13">
        <f t="shared" si="3"/>
        <v>4</v>
      </c>
      <c r="D12" s="13" t="str">
        <f t="shared" si="0"/>
        <v>4</v>
      </c>
      <c r="E12" s="3">
        <v>4</v>
      </c>
      <c r="G12" s="3">
        <v>2</v>
      </c>
      <c r="H12" s="3">
        <f t="shared" si="1"/>
        <v>4</v>
      </c>
      <c r="I12" s="11" t="s">
        <v>379</v>
      </c>
      <c r="K12" s="5"/>
      <c r="L12" s="5" t="s">
        <v>332</v>
      </c>
      <c r="M12" s="5" t="s">
        <v>86</v>
      </c>
      <c r="N12" s="35" t="s">
        <v>593</v>
      </c>
      <c r="O12" s="38" t="s">
        <v>376</v>
      </c>
    </row>
    <row r="13" spans="1:15" ht="18.75">
      <c r="A13" s="148"/>
      <c r="B13" s="89">
        <f t="shared" si="2"/>
        <v>30007</v>
      </c>
      <c r="C13" s="13">
        <f t="shared" si="3"/>
        <v>6</v>
      </c>
      <c r="D13" s="13" t="str">
        <f t="shared" si="0"/>
        <v>6</v>
      </c>
      <c r="E13" s="3">
        <v>4</v>
      </c>
      <c r="G13" s="3">
        <v>1</v>
      </c>
      <c r="H13" s="3">
        <f t="shared" si="1"/>
        <v>2</v>
      </c>
      <c r="I13" s="11" t="s">
        <v>506</v>
      </c>
      <c r="K13" s="5"/>
      <c r="L13" s="5" t="s">
        <v>30</v>
      </c>
      <c r="M13" s="5" t="s">
        <v>86</v>
      </c>
      <c r="N13" s="35" t="s">
        <v>507</v>
      </c>
      <c r="O13" s="38" t="s">
        <v>376</v>
      </c>
    </row>
    <row r="14" spans="1:15" ht="18.75" customHeight="1">
      <c r="A14" s="148"/>
      <c r="B14" s="89">
        <f t="shared" si="2"/>
        <v>30008</v>
      </c>
      <c r="C14" s="13">
        <f t="shared" si="3"/>
        <v>7</v>
      </c>
      <c r="D14" s="13" t="str">
        <f t="shared" si="0"/>
        <v>7</v>
      </c>
      <c r="E14" s="3">
        <v>4</v>
      </c>
      <c r="G14" s="3">
        <v>2</v>
      </c>
      <c r="H14" s="3">
        <f t="shared" si="1"/>
        <v>4</v>
      </c>
      <c r="I14" s="11" t="s">
        <v>508</v>
      </c>
      <c r="K14" s="5"/>
      <c r="L14" s="5" t="s">
        <v>34</v>
      </c>
      <c r="M14" s="5" t="s">
        <v>86</v>
      </c>
      <c r="N14" s="35" t="s">
        <v>509</v>
      </c>
      <c r="O14" s="38" t="s">
        <v>376</v>
      </c>
    </row>
    <row r="15" spans="1:15" ht="18.75" customHeight="1">
      <c r="A15" s="148"/>
      <c r="B15" s="89">
        <f t="shared" si="2"/>
        <v>30010</v>
      </c>
      <c r="C15" s="13">
        <f t="shared" si="3"/>
        <v>9</v>
      </c>
      <c r="D15" s="13" t="str">
        <f t="shared" si="0"/>
        <v>9</v>
      </c>
      <c r="E15" s="3">
        <v>4</v>
      </c>
      <c r="G15" s="3">
        <v>2</v>
      </c>
      <c r="H15" s="3">
        <f t="shared" si="1"/>
        <v>4</v>
      </c>
      <c r="I15" s="11" t="s">
        <v>510</v>
      </c>
      <c r="K15" s="5"/>
      <c r="L15" s="5" t="s">
        <v>34</v>
      </c>
      <c r="M15" s="5" t="s">
        <v>86</v>
      </c>
      <c r="N15" s="35" t="s">
        <v>511</v>
      </c>
      <c r="O15" s="38" t="s">
        <v>376</v>
      </c>
    </row>
    <row r="16" spans="1:15" ht="18.75" customHeight="1">
      <c r="A16" s="148"/>
      <c r="B16" s="89">
        <f t="shared" si="2"/>
        <v>30012</v>
      </c>
      <c r="C16" s="13">
        <f t="shared" si="3"/>
        <v>11</v>
      </c>
      <c r="D16" s="13" t="str">
        <f t="shared" si="0"/>
        <v>B</v>
      </c>
      <c r="E16" s="3">
        <v>4</v>
      </c>
      <c r="G16" s="3">
        <v>2</v>
      </c>
      <c r="H16" s="3">
        <f t="shared" si="1"/>
        <v>4</v>
      </c>
      <c r="I16" s="11" t="s">
        <v>512</v>
      </c>
      <c r="K16" s="5"/>
      <c r="L16" s="5" t="s">
        <v>34</v>
      </c>
      <c r="M16" s="5" t="s">
        <v>86</v>
      </c>
      <c r="N16" s="35" t="s">
        <v>513</v>
      </c>
      <c r="O16" s="38" t="s">
        <v>376</v>
      </c>
    </row>
    <row r="17" spans="1:15" ht="18.75" customHeight="1">
      <c r="A17" s="148"/>
      <c r="B17" s="89">
        <f t="shared" si="2"/>
        <v>30014</v>
      </c>
      <c r="C17" s="13">
        <f t="shared" si="3"/>
        <v>13</v>
      </c>
      <c r="D17" s="13" t="str">
        <f t="shared" si="0"/>
        <v>D</v>
      </c>
      <c r="E17" s="3">
        <v>4</v>
      </c>
      <c r="G17" s="3">
        <v>2</v>
      </c>
      <c r="H17" s="3">
        <f t="shared" si="1"/>
        <v>4</v>
      </c>
      <c r="I17" s="11" t="s">
        <v>514</v>
      </c>
      <c r="K17" s="5"/>
      <c r="L17" s="5" t="s">
        <v>34</v>
      </c>
      <c r="M17" s="5" t="s">
        <v>86</v>
      </c>
      <c r="N17" s="35" t="s">
        <v>515</v>
      </c>
      <c r="O17" s="38" t="s">
        <v>376</v>
      </c>
    </row>
    <row r="18" spans="1:15" ht="18.75" customHeight="1">
      <c r="A18" s="148"/>
      <c r="B18" s="89">
        <f t="shared" si="2"/>
        <v>30016</v>
      </c>
      <c r="C18" s="13">
        <f t="shared" si="3"/>
        <v>15</v>
      </c>
      <c r="D18" s="13" t="str">
        <f t="shared" si="0"/>
        <v>F</v>
      </c>
      <c r="E18" s="3">
        <v>4</v>
      </c>
      <c r="G18" s="3">
        <v>2</v>
      </c>
      <c r="H18" s="3">
        <f t="shared" si="1"/>
        <v>4</v>
      </c>
      <c r="I18" s="11" t="s">
        <v>516</v>
      </c>
      <c r="K18" s="5"/>
      <c r="L18" s="5" t="s">
        <v>34</v>
      </c>
      <c r="M18" s="5" t="s">
        <v>86</v>
      </c>
      <c r="N18" s="35" t="s">
        <v>517</v>
      </c>
      <c r="O18" s="38" t="s">
        <v>376</v>
      </c>
    </row>
    <row r="19" spans="1:15" ht="18.75" customHeight="1">
      <c r="A19" s="148"/>
      <c r="B19" s="89">
        <f t="shared" si="2"/>
        <v>30018</v>
      </c>
      <c r="C19" s="13">
        <f t="shared" si="3"/>
        <v>17</v>
      </c>
      <c r="D19" s="13" t="str">
        <f t="shared" si="0"/>
        <v>11</v>
      </c>
      <c r="E19" s="3">
        <v>4</v>
      </c>
      <c r="G19" s="3">
        <v>2</v>
      </c>
      <c r="H19" s="3">
        <f t="shared" si="1"/>
        <v>4</v>
      </c>
      <c r="I19" s="11" t="s">
        <v>518</v>
      </c>
      <c r="K19" s="5"/>
      <c r="L19" s="5" t="s">
        <v>34</v>
      </c>
      <c r="M19" s="5" t="s">
        <v>86</v>
      </c>
      <c r="N19" s="35" t="s">
        <v>519</v>
      </c>
      <c r="O19" s="38" t="s">
        <v>376</v>
      </c>
    </row>
    <row r="20" spans="1:15" ht="18.75" customHeight="1">
      <c r="A20" s="148"/>
      <c r="B20" s="89">
        <f t="shared" si="2"/>
        <v>30020</v>
      </c>
      <c r="C20" s="13">
        <f t="shared" si="3"/>
        <v>19</v>
      </c>
      <c r="D20" s="13" t="str">
        <f t="shared" si="0"/>
        <v>13</v>
      </c>
      <c r="E20" s="3">
        <v>4</v>
      </c>
      <c r="G20" s="3">
        <v>2</v>
      </c>
      <c r="H20" s="3">
        <f t="shared" si="1"/>
        <v>4</v>
      </c>
      <c r="I20" s="11" t="s">
        <v>520</v>
      </c>
      <c r="K20" s="5"/>
      <c r="L20" s="5" t="s">
        <v>34</v>
      </c>
      <c r="M20" s="5" t="s">
        <v>86</v>
      </c>
      <c r="N20" s="35" t="s">
        <v>521</v>
      </c>
      <c r="O20" s="38" t="s">
        <v>376</v>
      </c>
    </row>
    <row r="21" spans="1:15" ht="18.75" customHeight="1" thickBot="1">
      <c r="A21" s="149"/>
      <c r="B21" s="97">
        <f t="shared" si="2"/>
        <v>30022</v>
      </c>
      <c r="C21" s="74">
        <f t="shared" si="3"/>
        <v>21</v>
      </c>
      <c r="D21" s="74" t="str">
        <f t="shared" si="0"/>
        <v>15</v>
      </c>
      <c r="E21" s="3">
        <v>4</v>
      </c>
      <c r="G21" s="3">
        <v>2</v>
      </c>
      <c r="H21" s="3">
        <f t="shared" si="1"/>
        <v>4</v>
      </c>
      <c r="I21" s="11" t="s">
        <v>522</v>
      </c>
      <c r="K21" s="5"/>
      <c r="L21" s="5" t="s">
        <v>34</v>
      </c>
      <c r="M21" s="5" t="s">
        <v>86</v>
      </c>
      <c r="N21" s="35" t="s">
        <v>523</v>
      </c>
      <c r="O21" s="38" t="s">
        <v>376</v>
      </c>
    </row>
    <row r="22" spans="1:15" ht="30">
      <c r="A22" s="147" t="s">
        <v>384</v>
      </c>
      <c r="B22" s="98">
        <f t="shared" ref="B22:B43" si="4">C22+40001</f>
        <v>40029</v>
      </c>
      <c r="C22" s="99">
        <f>(28+QUOTIENT((I4-1),2))</f>
        <v>28</v>
      </c>
      <c r="D22" s="99" t="str">
        <f t="shared" si="0"/>
        <v>1C</v>
      </c>
      <c r="E22" s="100">
        <v>3</v>
      </c>
      <c r="F22" s="100"/>
      <c r="G22" s="100">
        <v>1</v>
      </c>
      <c r="H22" s="100">
        <v>2</v>
      </c>
      <c r="I22" s="101" t="s">
        <v>385</v>
      </c>
      <c r="J22" s="102" t="s">
        <v>133</v>
      </c>
      <c r="K22" s="103"/>
      <c r="L22" s="104" t="s">
        <v>130</v>
      </c>
      <c r="M22" s="104" t="s">
        <v>86</v>
      </c>
      <c r="N22" s="105" t="s">
        <v>386</v>
      </c>
      <c r="O22" s="106"/>
    </row>
    <row r="23" spans="1:15" ht="30">
      <c r="A23" s="148"/>
      <c r="B23" s="107">
        <f t="shared" si="4"/>
        <v>40069</v>
      </c>
      <c r="C23" s="108">
        <f>(68+QUOTIENT((I4-1),2))</f>
        <v>68</v>
      </c>
      <c r="D23" s="99" t="str">
        <f t="shared" si="0"/>
        <v>44</v>
      </c>
      <c r="E23" s="109">
        <v>3</v>
      </c>
      <c r="F23" s="109"/>
      <c r="G23" s="109">
        <v>1</v>
      </c>
      <c r="H23" s="109">
        <f t="shared" ref="H23:H43" si="5">G23*2</f>
        <v>2</v>
      </c>
      <c r="I23" s="110" t="s">
        <v>387</v>
      </c>
      <c r="J23" s="111" t="s">
        <v>158</v>
      </c>
      <c r="K23" s="112"/>
      <c r="L23" s="113" t="s">
        <v>130</v>
      </c>
      <c r="M23" s="113" t="s">
        <v>86</v>
      </c>
      <c r="N23" s="36" t="s">
        <v>386</v>
      </c>
      <c r="O23" s="114"/>
    </row>
    <row r="24" spans="1:15" ht="30.75" thickBot="1">
      <c r="A24" s="148"/>
      <c r="B24" s="98">
        <f t="shared" si="4"/>
        <v>40189</v>
      </c>
      <c r="C24" s="99">
        <f>(188+QUOTIENT((I4-1),2))</f>
        <v>188</v>
      </c>
      <c r="D24" s="99" t="str">
        <f t="shared" si="0"/>
        <v>BC</v>
      </c>
      <c r="E24" s="109">
        <v>3</v>
      </c>
      <c r="F24" s="109"/>
      <c r="G24" s="109">
        <v>1</v>
      </c>
      <c r="H24" s="109">
        <f t="shared" si="5"/>
        <v>2</v>
      </c>
      <c r="I24" s="110" t="s">
        <v>388</v>
      </c>
      <c r="J24" s="113" t="s">
        <v>82</v>
      </c>
      <c r="K24" s="109"/>
      <c r="L24" s="113" t="s">
        <v>130</v>
      </c>
      <c r="M24" s="113" t="s">
        <v>86</v>
      </c>
      <c r="N24" s="36" t="s">
        <v>386</v>
      </c>
      <c r="O24" s="38" t="s">
        <v>376</v>
      </c>
    </row>
    <row r="25" spans="1:15" ht="52.5" customHeight="1">
      <c r="A25" s="147" t="s">
        <v>389</v>
      </c>
      <c r="B25" s="12">
        <f t="shared" si="4"/>
        <v>40401</v>
      </c>
      <c r="C25" s="32">
        <f>(400+(I4-1)*40)</f>
        <v>400</v>
      </c>
      <c r="D25" s="32" t="str">
        <f t="shared" si="0"/>
        <v>190</v>
      </c>
      <c r="E25" s="6">
        <v>3</v>
      </c>
      <c r="F25" s="6">
        <v>16</v>
      </c>
      <c r="G25" s="6">
        <v>1</v>
      </c>
      <c r="H25" s="6">
        <f t="shared" si="5"/>
        <v>2</v>
      </c>
      <c r="I25" s="10" t="s">
        <v>390</v>
      </c>
      <c r="J25" s="4" t="s">
        <v>391</v>
      </c>
      <c r="K25" s="6">
        <v>120</v>
      </c>
      <c r="L25" s="4" t="s">
        <v>30</v>
      </c>
      <c r="M25" s="4" t="s">
        <v>31</v>
      </c>
      <c r="N25" s="105" t="s">
        <v>392</v>
      </c>
      <c r="O25" s="37" t="s">
        <v>376</v>
      </c>
    </row>
    <row r="26" spans="1:15" ht="37.5" customHeight="1">
      <c r="A26" s="148"/>
      <c r="B26" s="89">
        <f t="shared" si="4"/>
        <v>40402</v>
      </c>
      <c r="C26" s="13">
        <f>C25+G25</f>
        <v>401</v>
      </c>
      <c r="D26" s="13" t="str">
        <f t="shared" si="0"/>
        <v>191</v>
      </c>
      <c r="E26" s="3">
        <v>3</v>
      </c>
      <c r="F26" s="3">
        <v>16</v>
      </c>
      <c r="G26" s="3">
        <v>1</v>
      </c>
      <c r="H26" s="3">
        <f t="shared" si="5"/>
        <v>2</v>
      </c>
      <c r="I26" s="11" t="s">
        <v>393</v>
      </c>
      <c r="J26" s="5" t="s">
        <v>394</v>
      </c>
      <c r="K26" s="3">
        <v>600</v>
      </c>
      <c r="L26" s="5" t="s">
        <v>30</v>
      </c>
      <c r="M26" s="5" t="s">
        <v>31</v>
      </c>
      <c r="N26" s="36" t="s">
        <v>395</v>
      </c>
      <c r="O26" s="38" t="s">
        <v>376</v>
      </c>
    </row>
    <row r="27" spans="1:15" ht="37.5" customHeight="1">
      <c r="A27" s="148"/>
      <c r="B27" s="89">
        <f t="shared" si="4"/>
        <v>40403</v>
      </c>
      <c r="C27" s="13">
        <f t="shared" ref="C27:C43" si="6">C26+G26</f>
        <v>402</v>
      </c>
      <c r="D27" s="118" t="str">
        <f>DEC2HEX(C27)</f>
        <v>192</v>
      </c>
      <c r="E27" s="3">
        <v>3</v>
      </c>
      <c r="F27" s="3">
        <v>16</v>
      </c>
      <c r="G27" s="3">
        <v>2</v>
      </c>
      <c r="H27" s="3">
        <f>G27*2</f>
        <v>4</v>
      </c>
      <c r="I27" s="11" t="s">
        <v>263</v>
      </c>
      <c r="K27" s="3">
        <v>0</v>
      </c>
      <c r="L27" s="5" t="s">
        <v>34</v>
      </c>
      <c r="M27" s="5" t="s">
        <v>31</v>
      </c>
      <c r="N27" s="36" t="s">
        <v>396</v>
      </c>
      <c r="O27" s="38" t="s">
        <v>376</v>
      </c>
    </row>
    <row r="28" spans="1:15" ht="37.5" customHeight="1">
      <c r="A28" s="148"/>
      <c r="B28" s="89">
        <f t="shared" si="4"/>
        <v>40405</v>
      </c>
      <c r="C28" s="13">
        <f t="shared" si="6"/>
        <v>404</v>
      </c>
      <c r="D28" s="13" t="str">
        <f t="shared" si="0"/>
        <v>194</v>
      </c>
      <c r="E28" s="3">
        <v>3</v>
      </c>
      <c r="F28" s="3">
        <v>16</v>
      </c>
      <c r="G28" s="3">
        <v>2</v>
      </c>
      <c r="H28" s="3">
        <f t="shared" si="5"/>
        <v>4</v>
      </c>
      <c r="I28" s="11" t="s">
        <v>330</v>
      </c>
      <c r="J28" s="84" t="s">
        <v>397</v>
      </c>
      <c r="K28" s="3">
        <v>433.92</v>
      </c>
      <c r="L28" s="5" t="s">
        <v>332</v>
      </c>
      <c r="M28" s="5" t="s">
        <v>31</v>
      </c>
      <c r="N28" s="36" t="s">
        <v>398</v>
      </c>
      <c r="O28" s="38" t="s">
        <v>376</v>
      </c>
    </row>
    <row r="29" spans="1:15" ht="60" customHeight="1">
      <c r="A29" s="148"/>
      <c r="B29" s="89">
        <f t="shared" si="4"/>
        <v>40407</v>
      </c>
      <c r="C29" s="13">
        <f t="shared" si="6"/>
        <v>406</v>
      </c>
      <c r="D29" s="13" t="str">
        <f t="shared" si="0"/>
        <v>196</v>
      </c>
      <c r="E29" s="3">
        <v>3</v>
      </c>
      <c r="F29" s="3">
        <v>16</v>
      </c>
      <c r="G29" s="3">
        <v>1</v>
      </c>
      <c r="H29" s="3">
        <f t="shared" si="5"/>
        <v>2</v>
      </c>
      <c r="I29" s="11" t="s">
        <v>334</v>
      </c>
      <c r="J29" s="5" t="s">
        <v>335</v>
      </c>
      <c r="K29" s="3">
        <v>15</v>
      </c>
      <c r="L29" s="5" t="s">
        <v>210</v>
      </c>
      <c r="M29" s="5" t="s">
        <v>31</v>
      </c>
      <c r="N29" s="36" t="s">
        <v>399</v>
      </c>
      <c r="O29" s="38" t="s">
        <v>376</v>
      </c>
    </row>
    <row r="30" spans="1:15" ht="45" customHeight="1">
      <c r="A30" s="148"/>
      <c r="B30" s="89">
        <f t="shared" si="4"/>
        <v>40408</v>
      </c>
      <c r="C30" s="13">
        <f t="shared" si="6"/>
        <v>407</v>
      </c>
      <c r="D30" s="13" t="str">
        <f t="shared" si="0"/>
        <v>197</v>
      </c>
      <c r="E30" s="3">
        <v>3</v>
      </c>
      <c r="F30" s="3">
        <v>16</v>
      </c>
      <c r="G30" s="3">
        <v>1</v>
      </c>
      <c r="H30" s="3">
        <f t="shared" si="5"/>
        <v>2</v>
      </c>
      <c r="I30" s="11" t="s">
        <v>337</v>
      </c>
      <c r="J30" s="5" t="s">
        <v>79</v>
      </c>
      <c r="K30" s="3">
        <v>0</v>
      </c>
      <c r="L30" s="5" t="s">
        <v>30</v>
      </c>
      <c r="M30" s="5" t="s">
        <v>31</v>
      </c>
      <c r="N30" s="36" t="s">
        <v>400</v>
      </c>
      <c r="O30" s="38" t="s">
        <v>376</v>
      </c>
    </row>
    <row r="31" spans="1:15" ht="30" customHeight="1">
      <c r="A31" s="148"/>
      <c r="B31" s="89">
        <f t="shared" si="4"/>
        <v>40409</v>
      </c>
      <c r="C31" s="13">
        <f t="shared" si="6"/>
        <v>408</v>
      </c>
      <c r="D31" s="118" t="str">
        <f>DEC2HEX(C31)</f>
        <v>198</v>
      </c>
      <c r="E31" s="3">
        <v>3</v>
      </c>
      <c r="F31" s="3">
        <v>16</v>
      </c>
      <c r="G31" s="3">
        <v>2</v>
      </c>
      <c r="H31" s="3">
        <f>G31*2</f>
        <v>4</v>
      </c>
      <c r="I31" s="11" t="s">
        <v>401</v>
      </c>
      <c r="K31" s="3">
        <v>1</v>
      </c>
      <c r="L31" s="5" t="s">
        <v>332</v>
      </c>
      <c r="M31" s="5" t="s">
        <v>31</v>
      </c>
      <c r="N31" s="36" t="s">
        <v>402</v>
      </c>
      <c r="O31" s="38" t="s">
        <v>376</v>
      </c>
    </row>
    <row r="32" spans="1:15" ht="30" customHeight="1">
      <c r="A32" s="148"/>
      <c r="B32" s="89">
        <f t="shared" si="4"/>
        <v>40411</v>
      </c>
      <c r="C32" s="13">
        <f t="shared" si="6"/>
        <v>410</v>
      </c>
      <c r="D32" s="118" t="str">
        <f>DEC2HEX(C32)</f>
        <v>19A</v>
      </c>
      <c r="E32" s="3">
        <v>3</v>
      </c>
      <c r="F32" s="3">
        <v>16</v>
      </c>
      <c r="G32" s="3">
        <v>2</v>
      </c>
      <c r="H32" s="3">
        <f>G32*2</f>
        <v>4</v>
      </c>
      <c r="I32" s="11" t="s">
        <v>403</v>
      </c>
      <c r="K32" s="3">
        <v>0</v>
      </c>
      <c r="L32" s="5" t="s">
        <v>332</v>
      </c>
      <c r="M32" s="5" t="s">
        <v>31</v>
      </c>
      <c r="N32" s="36" t="s">
        <v>402</v>
      </c>
      <c r="O32" s="38" t="s">
        <v>376</v>
      </c>
    </row>
    <row r="33" spans="1:15" ht="30" customHeight="1">
      <c r="A33" s="148"/>
      <c r="B33" s="89">
        <f t="shared" si="4"/>
        <v>40413</v>
      </c>
      <c r="C33" s="13">
        <f t="shared" si="6"/>
        <v>412</v>
      </c>
      <c r="D33" s="13" t="str">
        <f t="shared" si="0"/>
        <v>19C</v>
      </c>
      <c r="E33" s="3">
        <v>3</v>
      </c>
      <c r="F33" s="3">
        <v>16</v>
      </c>
      <c r="G33" s="3">
        <v>2</v>
      </c>
      <c r="H33" s="3">
        <f t="shared" si="5"/>
        <v>4</v>
      </c>
      <c r="I33" s="11" t="s">
        <v>404</v>
      </c>
      <c r="K33" s="3">
        <v>1</v>
      </c>
      <c r="L33" s="5" t="s">
        <v>332</v>
      </c>
      <c r="M33" s="5" t="s">
        <v>31</v>
      </c>
      <c r="N33" s="36" t="s">
        <v>405</v>
      </c>
      <c r="O33" s="38" t="s">
        <v>376</v>
      </c>
    </row>
    <row r="34" spans="1:15" ht="30" customHeight="1">
      <c r="A34" s="148"/>
      <c r="B34" s="89">
        <f t="shared" si="4"/>
        <v>40415</v>
      </c>
      <c r="C34" s="13">
        <f t="shared" si="6"/>
        <v>414</v>
      </c>
      <c r="D34" s="13" t="str">
        <f t="shared" si="0"/>
        <v>19E</v>
      </c>
      <c r="E34" s="3">
        <v>3</v>
      </c>
      <c r="F34" s="3">
        <v>16</v>
      </c>
      <c r="G34" s="3">
        <v>2</v>
      </c>
      <c r="H34" s="3">
        <f t="shared" si="5"/>
        <v>4</v>
      </c>
      <c r="I34" s="11" t="s">
        <v>406</v>
      </c>
      <c r="K34" s="3">
        <v>0</v>
      </c>
      <c r="L34" s="5" t="s">
        <v>332</v>
      </c>
      <c r="M34" s="5" t="s">
        <v>31</v>
      </c>
      <c r="N34" s="36" t="s">
        <v>405</v>
      </c>
      <c r="O34" s="38" t="s">
        <v>376</v>
      </c>
    </row>
    <row r="35" spans="1:15" ht="45" customHeight="1">
      <c r="A35" s="148"/>
      <c r="B35" s="89">
        <f t="shared" si="4"/>
        <v>40417</v>
      </c>
      <c r="C35" s="13">
        <f t="shared" si="6"/>
        <v>416</v>
      </c>
      <c r="D35" s="13" t="str">
        <f t="shared" si="0"/>
        <v>1A0</v>
      </c>
      <c r="E35" s="3">
        <v>3</v>
      </c>
      <c r="F35" s="3">
        <v>16</v>
      </c>
      <c r="G35" s="3">
        <v>2</v>
      </c>
      <c r="H35" s="3">
        <f t="shared" si="5"/>
        <v>4</v>
      </c>
      <c r="I35" s="129" t="s">
        <v>407</v>
      </c>
      <c r="K35" s="3">
        <v>0</v>
      </c>
      <c r="L35" s="5" t="s">
        <v>332</v>
      </c>
      <c r="M35" s="5" t="s">
        <v>31</v>
      </c>
      <c r="N35" s="36" t="s">
        <v>408</v>
      </c>
      <c r="O35" s="38" t="s">
        <v>376</v>
      </c>
    </row>
    <row r="36" spans="1:15" ht="18.75" customHeight="1">
      <c r="A36" s="148"/>
      <c r="B36" s="89">
        <f t="shared" si="4"/>
        <v>40419</v>
      </c>
      <c r="C36" s="13">
        <f t="shared" si="6"/>
        <v>418</v>
      </c>
      <c r="D36" s="13" t="str">
        <f t="shared" si="0"/>
        <v>1A2</v>
      </c>
      <c r="E36" s="3">
        <v>3</v>
      </c>
      <c r="F36" s="3">
        <v>16</v>
      </c>
      <c r="G36" s="3">
        <v>2</v>
      </c>
      <c r="H36" s="3">
        <f t="shared" si="5"/>
        <v>4</v>
      </c>
      <c r="I36" s="11" t="s">
        <v>409</v>
      </c>
      <c r="K36" s="3">
        <v>0</v>
      </c>
      <c r="L36" s="5" t="s">
        <v>332</v>
      </c>
      <c r="M36" s="5" t="s">
        <v>31</v>
      </c>
      <c r="N36" s="2" t="s">
        <v>524</v>
      </c>
      <c r="O36" s="38" t="s">
        <v>376</v>
      </c>
    </row>
    <row r="37" spans="1:15" ht="18.75" customHeight="1">
      <c r="A37" s="148"/>
      <c r="B37" s="89">
        <f t="shared" si="4"/>
        <v>40421</v>
      </c>
      <c r="C37" s="13">
        <f t="shared" si="6"/>
        <v>420</v>
      </c>
      <c r="D37" s="13" t="str">
        <f t="shared" si="0"/>
        <v>1A4</v>
      </c>
      <c r="E37" s="3">
        <v>3</v>
      </c>
      <c r="F37" s="3">
        <v>16</v>
      </c>
      <c r="G37" s="3">
        <v>2</v>
      </c>
      <c r="H37" s="3">
        <f t="shared" si="5"/>
        <v>4</v>
      </c>
      <c r="I37" s="11" t="s">
        <v>411</v>
      </c>
      <c r="K37" s="3">
        <v>0</v>
      </c>
      <c r="L37" s="5" t="s">
        <v>332</v>
      </c>
      <c r="M37" s="5" t="s">
        <v>31</v>
      </c>
      <c r="N37" s="2" t="s">
        <v>525</v>
      </c>
      <c r="O37" s="38" t="s">
        <v>376</v>
      </c>
    </row>
    <row r="38" spans="1:15" ht="18.75" customHeight="1">
      <c r="A38" s="148"/>
      <c r="B38" s="89">
        <f t="shared" si="4"/>
        <v>40423</v>
      </c>
      <c r="C38" s="13">
        <f t="shared" si="6"/>
        <v>422</v>
      </c>
      <c r="D38" s="13" t="str">
        <f t="shared" si="0"/>
        <v>1A6</v>
      </c>
      <c r="E38" s="3">
        <v>3</v>
      </c>
      <c r="F38" s="3">
        <v>16</v>
      </c>
      <c r="G38" s="3">
        <v>2</v>
      </c>
      <c r="H38" s="3">
        <f t="shared" si="5"/>
        <v>4</v>
      </c>
      <c r="I38" s="11" t="s">
        <v>413</v>
      </c>
      <c r="K38" s="3">
        <v>0</v>
      </c>
      <c r="L38" s="5" t="s">
        <v>332</v>
      </c>
      <c r="M38" s="5" t="s">
        <v>31</v>
      </c>
      <c r="N38" s="2" t="s">
        <v>526</v>
      </c>
      <c r="O38" s="38" t="s">
        <v>376</v>
      </c>
    </row>
    <row r="39" spans="1:15" ht="18.75" customHeight="1" thickBot="1">
      <c r="A39" s="148"/>
      <c r="B39" s="89">
        <f t="shared" si="4"/>
        <v>40425</v>
      </c>
      <c r="C39" s="13">
        <f t="shared" si="6"/>
        <v>424</v>
      </c>
      <c r="D39" s="13" t="str">
        <f t="shared" si="0"/>
        <v>1A8</v>
      </c>
      <c r="E39" s="3">
        <v>3</v>
      </c>
      <c r="F39" s="3">
        <v>16</v>
      </c>
      <c r="G39" s="3">
        <v>2</v>
      </c>
      <c r="H39" s="3">
        <f t="shared" si="5"/>
        <v>4</v>
      </c>
      <c r="I39" s="11" t="s">
        <v>415</v>
      </c>
      <c r="K39" s="3">
        <v>0</v>
      </c>
      <c r="L39" s="5" t="s">
        <v>332</v>
      </c>
      <c r="M39" s="5" t="s">
        <v>31</v>
      </c>
      <c r="N39" s="2" t="s">
        <v>527</v>
      </c>
      <c r="O39" s="38" t="s">
        <v>376</v>
      </c>
    </row>
    <row r="40" spans="1:15" ht="18.75" hidden="1" customHeight="1">
      <c r="A40" s="148"/>
      <c r="B40" s="89">
        <f t="shared" si="4"/>
        <v>40427</v>
      </c>
      <c r="C40" s="13">
        <f t="shared" si="6"/>
        <v>426</v>
      </c>
      <c r="D40" s="13" t="str">
        <f t="shared" si="0"/>
        <v>1AA</v>
      </c>
      <c r="E40" s="3">
        <v>16</v>
      </c>
      <c r="G40" s="3">
        <v>11</v>
      </c>
      <c r="H40" s="3">
        <f t="shared" si="5"/>
        <v>22</v>
      </c>
      <c r="I40" s="11" t="s">
        <v>345</v>
      </c>
      <c r="M40" s="5" t="s">
        <v>31</v>
      </c>
      <c r="N40" s="2" t="s">
        <v>460</v>
      </c>
      <c r="O40" s="38" t="s">
        <v>376</v>
      </c>
    </row>
    <row r="41" spans="1:15" ht="52.5" hidden="1" customHeight="1">
      <c r="A41" s="148"/>
      <c r="B41" s="89">
        <f t="shared" si="4"/>
        <v>40438</v>
      </c>
      <c r="C41" s="13">
        <f>C40+G40</f>
        <v>437</v>
      </c>
      <c r="D41" s="13" t="str">
        <f t="shared" si="0"/>
        <v>1B5</v>
      </c>
      <c r="E41" s="3">
        <v>16</v>
      </c>
      <c r="G41" s="3">
        <v>1</v>
      </c>
      <c r="H41" s="3">
        <f t="shared" si="5"/>
        <v>2</v>
      </c>
      <c r="I41" s="11" t="s">
        <v>420</v>
      </c>
      <c r="K41" s="85" t="s">
        <v>421</v>
      </c>
      <c r="L41" s="5" t="s">
        <v>422</v>
      </c>
      <c r="M41" s="5" t="s">
        <v>31</v>
      </c>
      <c r="N41" s="36" t="s">
        <v>423</v>
      </c>
      <c r="O41" s="38" t="s">
        <v>376</v>
      </c>
    </row>
    <row r="42" spans="1:15" ht="18.75" hidden="1" customHeight="1">
      <c r="A42" s="148"/>
      <c r="B42" s="89">
        <f t="shared" si="4"/>
        <v>40439</v>
      </c>
      <c r="C42" s="13">
        <f t="shared" si="6"/>
        <v>438</v>
      </c>
      <c r="D42" s="13" t="str">
        <f t="shared" si="0"/>
        <v>1B6</v>
      </c>
      <c r="E42" s="3">
        <v>16</v>
      </c>
      <c r="G42" s="3">
        <v>1</v>
      </c>
      <c r="H42" s="3">
        <f t="shared" si="5"/>
        <v>2</v>
      </c>
      <c r="I42" s="11" t="s">
        <v>424</v>
      </c>
      <c r="K42" s="85" t="s">
        <v>425</v>
      </c>
      <c r="L42" s="5" t="s">
        <v>422</v>
      </c>
      <c r="M42" s="5" t="s">
        <v>31</v>
      </c>
      <c r="N42" s="2" t="s">
        <v>426</v>
      </c>
      <c r="O42" s="38" t="s">
        <v>376</v>
      </c>
    </row>
    <row r="43" spans="1:15" ht="18.75" hidden="1" customHeight="1" thickBot="1">
      <c r="A43" s="149"/>
      <c r="B43" s="89">
        <f t="shared" si="4"/>
        <v>40440</v>
      </c>
      <c r="C43" s="13">
        <f t="shared" si="6"/>
        <v>439</v>
      </c>
      <c r="D43" s="74" t="str">
        <f t="shared" si="0"/>
        <v>1B7</v>
      </c>
      <c r="E43" s="90">
        <v>16</v>
      </c>
      <c r="F43" s="90"/>
      <c r="G43" s="90">
        <v>1</v>
      </c>
      <c r="H43" s="90">
        <f t="shared" si="5"/>
        <v>2</v>
      </c>
      <c r="I43" s="115" t="s">
        <v>427</v>
      </c>
      <c r="J43" s="92"/>
      <c r="K43" s="120" t="s">
        <v>428</v>
      </c>
      <c r="L43" s="92" t="s">
        <v>422</v>
      </c>
      <c r="M43" s="92" t="s">
        <v>31</v>
      </c>
      <c r="N43" s="2" t="s">
        <v>426</v>
      </c>
      <c r="O43" s="38" t="s">
        <v>376</v>
      </c>
    </row>
    <row r="44" spans="1:15" ht="18.75">
      <c r="A44" s="40"/>
      <c r="B44" s="32"/>
      <c r="C44" s="32"/>
      <c r="D44" s="32"/>
      <c r="E44" s="6"/>
      <c r="F44" s="6"/>
      <c r="G44" s="6"/>
      <c r="H44" s="6"/>
      <c r="I44" s="4"/>
      <c r="J44" s="4"/>
      <c r="K44" s="6"/>
      <c r="L44" s="4"/>
      <c r="M44" s="4"/>
      <c r="N44" s="34"/>
      <c r="O44" s="4"/>
    </row>
    <row r="45" spans="1:15" ht="18.75">
      <c r="B45" s="13"/>
      <c r="C45" s="13"/>
      <c r="D45" s="13"/>
    </row>
    <row r="46" spans="1:15" ht="18.75">
      <c r="B46" s="13"/>
      <c r="C46" s="13"/>
      <c r="D46" s="13"/>
    </row>
    <row r="47" spans="1:15" ht="18.75">
      <c r="B47" s="13"/>
      <c r="C47" s="13"/>
      <c r="D47" s="13"/>
    </row>
    <row r="48" spans="1:15" ht="18.75">
      <c r="B48" s="13"/>
      <c r="C48" s="13"/>
      <c r="D48" s="13"/>
    </row>
    <row r="49" spans="2:4" ht="18.75">
      <c r="B49" s="13"/>
      <c r="C49" s="13"/>
      <c r="D49" s="13"/>
    </row>
    <row r="50" spans="2:4" ht="18.75">
      <c r="B50" s="13"/>
      <c r="C50" s="13"/>
      <c r="D50" s="13"/>
    </row>
    <row r="51" spans="2:4" ht="18.75">
      <c r="B51" s="13"/>
      <c r="C51" s="13"/>
      <c r="D51" s="13"/>
    </row>
    <row r="52" spans="2:4" ht="18.75">
      <c r="B52" s="13"/>
      <c r="C52" s="13"/>
      <c r="D52" s="13"/>
    </row>
    <row r="53" spans="2:4" ht="18.75">
      <c r="B53" s="13"/>
      <c r="C53" s="13"/>
      <c r="D53" s="13"/>
    </row>
    <row r="54" spans="2:4" ht="18.75">
      <c r="B54" s="13"/>
      <c r="C54" s="13"/>
      <c r="D54" s="13"/>
    </row>
    <row r="55" spans="2:4" ht="18.75">
      <c r="B55" s="13"/>
      <c r="C55" s="13"/>
      <c r="D55" s="13"/>
    </row>
    <row r="56" spans="2:4" ht="18.75">
      <c r="B56" s="13"/>
      <c r="C56" s="13"/>
      <c r="D56" s="13"/>
    </row>
    <row r="57" spans="2:4" ht="18.75">
      <c r="B57" s="13"/>
      <c r="C57" s="13"/>
      <c r="D57" s="13"/>
    </row>
  </sheetData>
  <mergeCells count="3">
    <mergeCell ref="A9:A21"/>
    <mergeCell ref="A22:A24"/>
    <mergeCell ref="A25:A43"/>
  </mergeCells>
  <dataValidations count="1">
    <dataValidation type="whole" allowBlank="1" showInputMessage="1" showErrorMessage="1" sqref="I4:I6" xr:uid="{00000000-0002-0000-0E00-000000000000}">
      <formula1>1</formula1>
      <formula2>40</formula2>
    </dataValidation>
  </dataValidations>
  <pageMargins left="0.7" right="0.7" top="0.75" bottom="0.75" header="0.3" footer="0.3"/>
  <pageSetup orientation="portrait" r:id="rId1"/>
  <tableParts count="1">
    <tablePart r:id="rId2"/>
  </tableParts>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dimension ref="A2:O57"/>
  <sheetViews>
    <sheetView zoomScale="70" zoomScaleNormal="70" workbookViewId="0">
      <selection activeCell="I35" sqref="I35"/>
    </sheetView>
  </sheetViews>
  <sheetFormatPr defaultColWidth="9.140625" defaultRowHeight="15"/>
  <cols>
    <col min="1" max="1" width="24.42578125" style="1" customWidth="1"/>
    <col min="2" max="4" width="15" style="3" customWidth="1"/>
    <col min="5" max="6" width="11.42578125" style="3" customWidth="1"/>
    <col min="7" max="7" width="14.140625" style="3" customWidth="1"/>
    <col min="8" max="8" width="10" style="3" customWidth="1"/>
    <col min="9" max="9" width="40.42578125" style="5" customWidth="1"/>
    <col min="10" max="10" width="14.42578125" style="5" customWidth="1"/>
    <col min="11" max="11" width="8.42578125" style="3" customWidth="1"/>
    <col min="12" max="12" width="8.42578125" style="5" customWidth="1"/>
    <col min="13" max="13" width="14.42578125" style="5" customWidth="1"/>
    <col min="14" max="14" width="84.85546875" style="2" customWidth="1"/>
    <col min="15" max="15" width="33.85546875" style="5" customWidth="1"/>
    <col min="16" max="16384" width="9.140625" style="1"/>
  </cols>
  <sheetData>
    <row r="2" spans="1:15" ht="46.5">
      <c r="A2" s="14" t="s">
        <v>594</v>
      </c>
    </row>
    <row r="3" spans="1:15" ht="15.75" thickBot="1"/>
    <row r="4" spans="1:15" s="17" customFormat="1" ht="34.5" thickBot="1">
      <c r="A4" s="7" t="s">
        <v>361</v>
      </c>
      <c r="B4" s="8"/>
      <c r="C4" s="8"/>
      <c r="D4" s="8"/>
      <c r="E4" s="8"/>
      <c r="F4" s="8"/>
      <c r="G4" s="8"/>
      <c r="H4" s="8"/>
      <c r="I4" s="33">
        <v>1</v>
      </c>
      <c r="J4" s="15" t="s">
        <v>362</v>
      </c>
      <c r="K4" s="8"/>
      <c r="L4" s="9"/>
      <c r="M4" s="9"/>
      <c r="N4" s="16"/>
      <c r="O4" s="9"/>
    </row>
    <row r="5" spans="1:15" s="30" customFormat="1" ht="18.75">
      <c r="A5" s="25"/>
      <c r="B5" s="26"/>
      <c r="C5" s="26"/>
      <c r="D5" s="26"/>
      <c r="E5" s="26"/>
      <c r="F5" s="26"/>
      <c r="G5" s="26"/>
      <c r="H5" s="26"/>
      <c r="I5" s="27"/>
      <c r="J5" s="31" t="s">
        <v>363</v>
      </c>
      <c r="K5" s="26"/>
      <c r="L5" s="28"/>
      <c r="M5" s="28"/>
      <c r="N5" s="29"/>
      <c r="O5" s="28"/>
    </row>
    <row r="6" spans="1:15" s="17" customFormat="1" ht="17.100000000000001" customHeight="1">
      <c r="A6" s="7"/>
      <c r="B6" s="8"/>
      <c r="C6" s="8"/>
      <c r="D6" s="8"/>
      <c r="E6" s="8"/>
      <c r="F6" s="8"/>
      <c r="G6" s="8"/>
      <c r="H6" s="8"/>
      <c r="I6" s="24"/>
      <c r="J6" s="15"/>
      <c r="K6" s="8"/>
      <c r="L6" s="9"/>
      <c r="M6" s="9"/>
      <c r="N6" s="16"/>
      <c r="O6" s="9"/>
    </row>
    <row r="7" spans="1:15" s="18" customFormat="1" ht="27" customHeight="1">
      <c r="B7" s="18" t="s">
        <v>2</v>
      </c>
      <c r="C7" s="18" t="s">
        <v>3</v>
      </c>
      <c r="D7" s="18" t="s">
        <v>4</v>
      </c>
      <c r="E7" s="18" t="s">
        <v>5</v>
      </c>
      <c r="G7" s="18" t="s">
        <v>6</v>
      </c>
      <c r="H7" s="18" t="s">
        <v>7</v>
      </c>
      <c r="I7" s="18" t="s">
        <v>8</v>
      </c>
      <c r="J7" s="18" t="s">
        <v>9</v>
      </c>
      <c r="K7" s="18" t="s">
        <v>10</v>
      </c>
      <c r="L7" s="18" t="s">
        <v>11</v>
      </c>
      <c r="M7" s="18" t="s">
        <v>12</v>
      </c>
      <c r="N7" s="19" t="s">
        <v>13</v>
      </c>
      <c r="O7" s="18" t="s">
        <v>364</v>
      </c>
    </row>
    <row r="8" spans="1:15" s="23" customFormat="1" ht="57" thickBot="1">
      <c r="A8" s="20"/>
      <c r="B8" s="21" t="s">
        <v>14</v>
      </c>
      <c r="C8" s="21" t="s">
        <v>15</v>
      </c>
      <c r="D8" s="21" t="s">
        <v>16</v>
      </c>
      <c r="E8" s="21" t="s">
        <v>17</v>
      </c>
      <c r="F8" s="21" t="s">
        <v>18</v>
      </c>
      <c r="G8" s="21" t="s">
        <v>365</v>
      </c>
      <c r="H8" s="21" t="s">
        <v>21</v>
      </c>
      <c r="I8" s="22" t="s">
        <v>22</v>
      </c>
      <c r="J8" s="22" t="s">
        <v>366</v>
      </c>
      <c r="K8" s="21" t="s">
        <v>24</v>
      </c>
      <c r="L8" s="22" t="s">
        <v>25</v>
      </c>
      <c r="M8" s="22" t="s">
        <v>26</v>
      </c>
      <c r="N8" s="22" t="s">
        <v>367</v>
      </c>
      <c r="O8" s="22" t="s">
        <v>368</v>
      </c>
    </row>
    <row r="9" spans="1:15" ht="18.75" customHeight="1">
      <c r="A9" s="147" t="s">
        <v>369</v>
      </c>
      <c r="B9" s="12">
        <f>C9+30001</f>
        <v>30001</v>
      </c>
      <c r="C9" s="32">
        <f>((I4-1)*32)</f>
        <v>0</v>
      </c>
      <c r="D9" s="32" t="str">
        <f t="shared" ref="D9:D43" si="0">DEC2HEX(C9)</f>
        <v>0</v>
      </c>
      <c r="E9" s="6">
        <v>4</v>
      </c>
      <c r="F9" s="6"/>
      <c r="G9" s="6">
        <v>1</v>
      </c>
      <c r="H9" s="6">
        <f t="shared" ref="H9:H21" si="1">G9*2</f>
        <v>2</v>
      </c>
      <c r="I9" s="10" t="s">
        <v>370</v>
      </c>
      <c r="J9" s="4" t="s">
        <v>371</v>
      </c>
      <c r="K9" s="4"/>
      <c r="L9" s="4" t="s">
        <v>30</v>
      </c>
      <c r="M9" s="4" t="s">
        <v>86</v>
      </c>
      <c r="N9" s="34" t="s">
        <v>372</v>
      </c>
      <c r="O9" s="37"/>
    </row>
    <row r="10" spans="1:15" ht="18.75" customHeight="1">
      <c r="A10" s="148"/>
      <c r="B10" s="89">
        <f>C10+30001</f>
        <v>30002</v>
      </c>
      <c r="C10" s="13">
        <f>C9+G9</f>
        <v>1</v>
      </c>
      <c r="D10" s="13" t="str">
        <f t="shared" si="0"/>
        <v>1</v>
      </c>
      <c r="E10" s="3">
        <v>4</v>
      </c>
      <c r="G10" s="3">
        <v>2</v>
      </c>
      <c r="H10" s="3">
        <f t="shared" si="1"/>
        <v>4</v>
      </c>
      <c r="I10" s="129" t="s">
        <v>595</v>
      </c>
      <c r="J10" s="5" t="s">
        <v>586</v>
      </c>
      <c r="K10" s="5"/>
      <c r="L10" s="5" t="s">
        <v>332</v>
      </c>
      <c r="M10" s="5" t="s">
        <v>86</v>
      </c>
      <c r="N10" s="2" t="s">
        <v>596</v>
      </c>
      <c r="O10" s="38"/>
    </row>
    <row r="11" spans="1:15" ht="18.75">
      <c r="A11" s="148"/>
      <c r="B11" s="89">
        <f t="shared" ref="B11:B21" si="2">C11+30001</f>
        <v>30004</v>
      </c>
      <c r="C11" s="13">
        <f t="shared" ref="C11:C21" si="3">C10+G10</f>
        <v>3</v>
      </c>
      <c r="D11" s="13" t="str">
        <f t="shared" si="0"/>
        <v>3</v>
      </c>
      <c r="E11" s="3">
        <v>4</v>
      </c>
      <c r="G11" s="3">
        <v>1</v>
      </c>
      <c r="H11" s="3">
        <f t="shared" si="1"/>
        <v>2</v>
      </c>
      <c r="I11" s="11" t="s">
        <v>377</v>
      </c>
      <c r="K11" s="5"/>
      <c r="L11" s="5" t="s">
        <v>30</v>
      </c>
      <c r="M11" s="5" t="s">
        <v>86</v>
      </c>
      <c r="N11" s="35" t="s">
        <v>378</v>
      </c>
      <c r="O11" s="38"/>
    </row>
    <row r="12" spans="1:15" ht="18.75" customHeight="1">
      <c r="A12" s="148"/>
      <c r="B12" s="89">
        <f t="shared" si="2"/>
        <v>30005</v>
      </c>
      <c r="C12" s="13">
        <f t="shared" si="3"/>
        <v>4</v>
      </c>
      <c r="D12" s="13" t="str">
        <f t="shared" si="0"/>
        <v>4</v>
      </c>
      <c r="E12" s="3">
        <v>4</v>
      </c>
      <c r="G12" s="3">
        <v>2</v>
      </c>
      <c r="H12" s="3">
        <f t="shared" si="1"/>
        <v>4</v>
      </c>
      <c r="I12" s="11" t="s">
        <v>379</v>
      </c>
      <c r="K12" s="5"/>
      <c r="L12" s="5" t="s">
        <v>332</v>
      </c>
      <c r="M12" s="5" t="s">
        <v>86</v>
      </c>
      <c r="N12" s="35" t="s">
        <v>597</v>
      </c>
      <c r="O12" s="38" t="s">
        <v>376</v>
      </c>
    </row>
    <row r="13" spans="1:15" ht="18.75">
      <c r="A13" s="148"/>
      <c r="B13" s="89">
        <f t="shared" si="2"/>
        <v>30007</v>
      </c>
      <c r="C13" s="13">
        <f t="shared" si="3"/>
        <v>6</v>
      </c>
      <c r="D13" s="13" t="str">
        <f t="shared" si="0"/>
        <v>6</v>
      </c>
      <c r="E13" s="3">
        <v>4</v>
      </c>
      <c r="G13" s="3">
        <v>1</v>
      </c>
      <c r="H13" s="3">
        <f t="shared" si="1"/>
        <v>2</v>
      </c>
      <c r="I13" s="11" t="s">
        <v>506</v>
      </c>
      <c r="K13" s="5"/>
      <c r="L13" s="5" t="s">
        <v>30</v>
      </c>
      <c r="M13" s="5" t="s">
        <v>86</v>
      </c>
      <c r="N13" s="35" t="s">
        <v>507</v>
      </c>
      <c r="O13" s="38" t="s">
        <v>376</v>
      </c>
    </row>
    <row r="14" spans="1:15" ht="18.75" customHeight="1">
      <c r="A14" s="148"/>
      <c r="B14" s="89">
        <f t="shared" si="2"/>
        <v>30008</v>
      </c>
      <c r="C14" s="13">
        <f t="shared" si="3"/>
        <v>7</v>
      </c>
      <c r="D14" s="13" t="str">
        <f t="shared" si="0"/>
        <v>7</v>
      </c>
      <c r="E14" s="3">
        <v>4</v>
      </c>
      <c r="G14" s="3">
        <v>2</v>
      </c>
      <c r="H14" s="3">
        <f t="shared" si="1"/>
        <v>4</v>
      </c>
      <c r="I14" s="11" t="s">
        <v>508</v>
      </c>
      <c r="K14" s="5"/>
      <c r="L14" s="5" t="s">
        <v>34</v>
      </c>
      <c r="M14" s="5" t="s">
        <v>86</v>
      </c>
      <c r="N14" s="35" t="s">
        <v>509</v>
      </c>
      <c r="O14" s="38" t="s">
        <v>376</v>
      </c>
    </row>
    <row r="15" spans="1:15" ht="18.75" customHeight="1">
      <c r="A15" s="148"/>
      <c r="B15" s="89">
        <f t="shared" si="2"/>
        <v>30010</v>
      </c>
      <c r="C15" s="13">
        <f t="shared" si="3"/>
        <v>9</v>
      </c>
      <c r="D15" s="13" t="str">
        <f t="shared" si="0"/>
        <v>9</v>
      </c>
      <c r="E15" s="3">
        <v>4</v>
      </c>
      <c r="G15" s="3">
        <v>2</v>
      </c>
      <c r="H15" s="3">
        <f t="shared" si="1"/>
        <v>4</v>
      </c>
      <c r="I15" s="11" t="s">
        <v>510</v>
      </c>
      <c r="K15" s="5"/>
      <c r="L15" s="5" t="s">
        <v>34</v>
      </c>
      <c r="M15" s="5" t="s">
        <v>86</v>
      </c>
      <c r="N15" s="35" t="s">
        <v>511</v>
      </c>
      <c r="O15" s="38" t="s">
        <v>376</v>
      </c>
    </row>
    <row r="16" spans="1:15" ht="18.75" customHeight="1">
      <c r="A16" s="148"/>
      <c r="B16" s="89">
        <f t="shared" si="2"/>
        <v>30012</v>
      </c>
      <c r="C16" s="13">
        <f t="shared" si="3"/>
        <v>11</v>
      </c>
      <c r="D16" s="13" t="str">
        <f t="shared" si="0"/>
        <v>B</v>
      </c>
      <c r="E16" s="3">
        <v>4</v>
      </c>
      <c r="G16" s="3">
        <v>2</v>
      </c>
      <c r="H16" s="3">
        <f t="shared" si="1"/>
        <v>4</v>
      </c>
      <c r="I16" s="11" t="s">
        <v>512</v>
      </c>
      <c r="K16" s="5"/>
      <c r="L16" s="5" t="s">
        <v>34</v>
      </c>
      <c r="M16" s="5" t="s">
        <v>86</v>
      </c>
      <c r="N16" s="35" t="s">
        <v>513</v>
      </c>
      <c r="O16" s="38" t="s">
        <v>376</v>
      </c>
    </row>
    <row r="17" spans="1:15" ht="18.75" customHeight="1">
      <c r="A17" s="148"/>
      <c r="B17" s="89">
        <f t="shared" si="2"/>
        <v>30014</v>
      </c>
      <c r="C17" s="13">
        <f t="shared" si="3"/>
        <v>13</v>
      </c>
      <c r="D17" s="13" t="str">
        <f t="shared" si="0"/>
        <v>D</v>
      </c>
      <c r="E17" s="3">
        <v>4</v>
      </c>
      <c r="G17" s="3">
        <v>2</v>
      </c>
      <c r="H17" s="3">
        <f t="shared" si="1"/>
        <v>4</v>
      </c>
      <c r="I17" s="11" t="s">
        <v>514</v>
      </c>
      <c r="K17" s="5"/>
      <c r="L17" s="5" t="s">
        <v>34</v>
      </c>
      <c r="M17" s="5" t="s">
        <v>86</v>
      </c>
      <c r="N17" s="35" t="s">
        <v>515</v>
      </c>
      <c r="O17" s="38" t="s">
        <v>376</v>
      </c>
    </row>
    <row r="18" spans="1:15" ht="18.75" customHeight="1">
      <c r="A18" s="148"/>
      <c r="B18" s="89">
        <f t="shared" si="2"/>
        <v>30016</v>
      </c>
      <c r="C18" s="13">
        <f t="shared" si="3"/>
        <v>15</v>
      </c>
      <c r="D18" s="13" t="str">
        <f t="shared" si="0"/>
        <v>F</v>
      </c>
      <c r="E18" s="3">
        <v>4</v>
      </c>
      <c r="G18" s="3">
        <v>2</v>
      </c>
      <c r="H18" s="3">
        <f t="shared" si="1"/>
        <v>4</v>
      </c>
      <c r="I18" s="11" t="s">
        <v>516</v>
      </c>
      <c r="K18" s="5"/>
      <c r="L18" s="5" t="s">
        <v>34</v>
      </c>
      <c r="M18" s="5" t="s">
        <v>86</v>
      </c>
      <c r="N18" s="35" t="s">
        <v>517</v>
      </c>
      <c r="O18" s="38" t="s">
        <v>376</v>
      </c>
    </row>
    <row r="19" spans="1:15" ht="18.75" customHeight="1">
      <c r="A19" s="148"/>
      <c r="B19" s="89">
        <f t="shared" si="2"/>
        <v>30018</v>
      </c>
      <c r="C19" s="13">
        <f t="shared" si="3"/>
        <v>17</v>
      </c>
      <c r="D19" s="13" t="str">
        <f t="shared" si="0"/>
        <v>11</v>
      </c>
      <c r="E19" s="3">
        <v>4</v>
      </c>
      <c r="G19" s="3">
        <v>2</v>
      </c>
      <c r="H19" s="3">
        <f t="shared" si="1"/>
        <v>4</v>
      </c>
      <c r="I19" s="11" t="s">
        <v>518</v>
      </c>
      <c r="K19" s="5"/>
      <c r="L19" s="5" t="s">
        <v>34</v>
      </c>
      <c r="M19" s="5" t="s">
        <v>86</v>
      </c>
      <c r="N19" s="35" t="s">
        <v>519</v>
      </c>
      <c r="O19" s="38" t="s">
        <v>376</v>
      </c>
    </row>
    <row r="20" spans="1:15" ht="18.75" customHeight="1">
      <c r="A20" s="148"/>
      <c r="B20" s="89">
        <f t="shared" si="2"/>
        <v>30020</v>
      </c>
      <c r="C20" s="13">
        <f t="shared" si="3"/>
        <v>19</v>
      </c>
      <c r="D20" s="13" t="str">
        <f t="shared" si="0"/>
        <v>13</v>
      </c>
      <c r="E20" s="3">
        <v>4</v>
      </c>
      <c r="G20" s="3">
        <v>2</v>
      </c>
      <c r="H20" s="3">
        <f t="shared" si="1"/>
        <v>4</v>
      </c>
      <c r="I20" s="11" t="s">
        <v>520</v>
      </c>
      <c r="K20" s="5"/>
      <c r="L20" s="5" t="s">
        <v>34</v>
      </c>
      <c r="M20" s="5" t="s">
        <v>86</v>
      </c>
      <c r="N20" s="35" t="s">
        <v>521</v>
      </c>
      <c r="O20" s="38" t="s">
        <v>376</v>
      </c>
    </row>
    <row r="21" spans="1:15" ht="18.75" customHeight="1" thickBot="1">
      <c r="A21" s="149"/>
      <c r="B21" s="97">
        <f t="shared" si="2"/>
        <v>30022</v>
      </c>
      <c r="C21" s="74">
        <f t="shared" si="3"/>
        <v>21</v>
      </c>
      <c r="D21" s="74" t="str">
        <f t="shared" si="0"/>
        <v>15</v>
      </c>
      <c r="E21" s="3">
        <v>4</v>
      </c>
      <c r="G21" s="3">
        <v>2</v>
      </c>
      <c r="H21" s="3">
        <f t="shared" si="1"/>
        <v>4</v>
      </c>
      <c r="I21" s="11" t="s">
        <v>522</v>
      </c>
      <c r="K21" s="5"/>
      <c r="L21" s="5" t="s">
        <v>34</v>
      </c>
      <c r="M21" s="5" t="s">
        <v>86</v>
      </c>
      <c r="N21" s="35" t="s">
        <v>523</v>
      </c>
      <c r="O21" s="38" t="s">
        <v>376</v>
      </c>
    </row>
    <row r="22" spans="1:15" ht="30">
      <c r="A22" s="147" t="s">
        <v>384</v>
      </c>
      <c r="B22" s="98">
        <f t="shared" ref="B22:B43" si="4">C22+40001</f>
        <v>40029</v>
      </c>
      <c r="C22" s="99">
        <f>(28+QUOTIENT((I4-1),2))</f>
        <v>28</v>
      </c>
      <c r="D22" s="99" t="str">
        <f t="shared" si="0"/>
        <v>1C</v>
      </c>
      <c r="E22" s="100">
        <v>3</v>
      </c>
      <c r="F22" s="100"/>
      <c r="G22" s="100">
        <v>1</v>
      </c>
      <c r="H22" s="100">
        <v>2</v>
      </c>
      <c r="I22" s="101" t="s">
        <v>385</v>
      </c>
      <c r="J22" s="102" t="s">
        <v>133</v>
      </c>
      <c r="K22" s="103"/>
      <c r="L22" s="104" t="s">
        <v>130</v>
      </c>
      <c r="M22" s="104" t="s">
        <v>86</v>
      </c>
      <c r="N22" s="105" t="s">
        <v>386</v>
      </c>
      <c r="O22" s="106"/>
    </row>
    <row r="23" spans="1:15" ht="30">
      <c r="A23" s="148"/>
      <c r="B23" s="107">
        <f t="shared" si="4"/>
        <v>40069</v>
      </c>
      <c r="C23" s="108">
        <f>(68+QUOTIENT((I4-1),2))</f>
        <v>68</v>
      </c>
      <c r="D23" s="99" t="str">
        <f t="shared" si="0"/>
        <v>44</v>
      </c>
      <c r="E23" s="109">
        <v>3</v>
      </c>
      <c r="F23" s="109"/>
      <c r="G23" s="109">
        <v>1</v>
      </c>
      <c r="H23" s="109">
        <f t="shared" ref="H23:H43" si="5">G23*2</f>
        <v>2</v>
      </c>
      <c r="I23" s="110" t="s">
        <v>387</v>
      </c>
      <c r="J23" s="111" t="s">
        <v>158</v>
      </c>
      <c r="K23" s="112"/>
      <c r="L23" s="113" t="s">
        <v>130</v>
      </c>
      <c r="M23" s="113" t="s">
        <v>86</v>
      </c>
      <c r="N23" s="36" t="s">
        <v>386</v>
      </c>
      <c r="O23" s="114"/>
    </row>
    <row r="24" spans="1:15" ht="30.75" thickBot="1">
      <c r="A24" s="148"/>
      <c r="B24" s="98">
        <f t="shared" si="4"/>
        <v>40189</v>
      </c>
      <c r="C24" s="99">
        <f>(188+QUOTIENT((I4-1),2))</f>
        <v>188</v>
      </c>
      <c r="D24" s="99" t="str">
        <f t="shared" si="0"/>
        <v>BC</v>
      </c>
      <c r="E24" s="109">
        <v>3</v>
      </c>
      <c r="F24" s="109"/>
      <c r="G24" s="109">
        <v>1</v>
      </c>
      <c r="H24" s="109">
        <f t="shared" si="5"/>
        <v>2</v>
      </c>
      <c r="I24" s="110" t="s">
        <v>388</v>
      </c>
      <c r="J24" s="113" t="s">
        <v>82</v>
      </c>
      <c r="K24" s="109"/>
      <c r="L24" s="113" t="s">
        <v>130</v>
      </c>
      <c r="M24" s="113" t="s">
        <v>86</v>
      </c>
      <c r="N24" s="36" t="s">
        <v>386</v>
      </c>
      <c r="O24" s="38" t="s">
        <v>376</v>
      </c>
    </row>
    <row r="25" spans="1:15" ht="52.5" customHeight="1">
      <c r="A25" s="147" t="s">
        <v>389</v>
      </c>
      <c r="B25" s="12">
        <f t="shared" si="4"/>
        <v>40401</v>
      </c>
      <c r="C25" s="32">
        <f>(400+(I4-1)*40)</f>
        <v>400</v>
      </c>
      <c r="D25" s="32" t="str">
        <f t="shared" si="0"/>
        <v>190</v>
      </c>
      <c r="E25" s="6">
        <v>3</v>
      </c>
      <c r="F25" s="6">
        <v>16</v>
      </c>
      <c r="G25" s="6">
        <v>1</v>
      </c>
      <c r="H25" s="6">
        <f t="shared" si="5"/>
        <v>2</v>
      </c>
      <c r="I25" s="10" t="s">
        <v>390</v>
      </c>
      <c r="J25" s="4" t="s">
        <v>391</v>
      </c>
      <c r="K25" s="6">
        <v>120</v>
      </c>
      <c r="L25" s="4" t="s">
        <v>30</v>
      </c>
      <c r="M25" s="4" t="s">
        <v>31</v>
      </c>
      <c r="N25" s="105" t="s">
        <v>392</v>
      </c>
      <c r="O25" s="37" t="s">
        <v>376</v>
      </c>
    </row>
    <row r="26" spans="1:15" ht="37.5" customHeight="1">
      <c r="A26" s="148"/>
      <c r="B26" s="89">
        <f t="shared" si="4"/>
        <v>40402</v>
      </c>
      <c r="C26" s="13">
        <f>C25+G25</f>
        <v>401</v>
      </c>
      <c r="D26" s="13" t="str">
        <f t="shared" si="0"/>
        <v>191</v>
      </c>
      <c r="E26" s="3">
        <v>3</v>
      </c>
      <c r="F26" s="3">
        <v>16</v>
      </c>
      <c r="G26" s="3">
        <v>1</v>
      </c>
      <c r="H26" s="3">
        <f t="shared" si="5"/>
        <v>2</v>
      </c>
      <c r="I26" s="11" t="s">
        <v>393</v>
      </c>
      <c r="J26" s="5" t="s">
        <v>394</v>
      </c>
      <c r="K26" s="3">
        <v>600</v>
      </c>
      <c r="L26" s="5" t="s">
        <v>30</v>
      </c>
      <c r="M26" s="5" t="s">
        <v>31</v>
      </c>
      <c r="N26" s="36" t="s">
        <v>395</v>
      </c>
      <c r="O26" s="38" t="s">
        <v>376</v>
      </c>
    </row>
    <row r="27" spans="1:15" ht="37.5" customHeight="1">
      <c r="A27" s="148"/>
      <c r="B27" s="89">
        <f t="shared" si="4"/>
        <v>40403</v>
      </c>
      <c r="C27" s="13">
        <f t="shared" ref="C27:C43" si="6">C26+G26</f>
        <v>402</v>
      </c>
      <c r="D27" s="118" t="str">
        <f>DEC2HEX(C27)</f>
        <v>192</v>
      </c>
      <c r="E27" s="3">
        <v>3</v>
      </c>
      <c r="F27" s="3">
        <v>16</v>
      </c>
      <c r="G27" s="3">
        <v>2</v>
      </c>
      <c r="H27" s="3">
        <f>G27*2</f>
        <v>4</v>
      </c>
      <c r="I27" s="11" t="s">
        <v>263</v>
      </c>
      <c r="K27" s="3">
        <v>0</v>
      </c>
      <c r="L27" s="5" t="s">
        <v>34</v>
      </c>
      <c r="M27" s="5" t="s">
        <v>31</v>
      </c>
      <c r="N27" s="36" t="s">
        <v>396</v>
      </c>
      <c r="O27" s="38" t="s">
        <v>376</v>
      </c>
    </row>
    <row r="28" spans="1:15" ht="37.5" customHeight="1">
      <c r="A28" s="148"/>
      <c r="B28" s="89">
        <f t="shared" si="4"/>
        <v>40405</v>
      </c>
      <c r="C28" s="13">
        <f t="shared" si="6"/>
        <v>404</v>
      </c>
      <c r="D28" s="13" t="str">
        <f t="shared" si="0"/>
        <v>194</v>
      </c>
      <c r="E28" s="3">
        <v>3</v>
      </c>
      <c r="F28" s="3">
        <v>16</v>
      </c>
      <c r="G28" s="3">
        <v>2</v>
      </c>
      <c r="H28" s="3">
        <f t="shared" si="5"/>
        <v>4</v>
      </c>
      <c r="I28" s="11" t="s">
        <v>330</v>
      </c>
      <c r="J28" s="84" t="s">
        <v>397</v>
      </c>
      <c r="K28" s="3">
        <v>433.92</v>
      </c>
      <c r="L28" s="5" t="s">
        <v>332</v>
      </c>
      <c r="M28" s="5" t="s">
        <v>31</v>
      </c>
      <c r="N28" s="36" t="s">
        <v>398</v>
      </c>
      <c r="O28" s="38" t="s">
        <v>376</v>
      </c>
    </row>
    <row r="29" spans="1:15" ht="60" customHeight="1">
      <c r="A29" s="148"/>
      <c r="B29" s="89">
        <f t="shared" si="4"/>
        <v>40407</v>
      </c>
      <c r="C29" s="13">
        <f t="shared" si="6"/>
        <v>406</v>
      </c>
      <c r="D29" s="13" t="str">
        <f t="shared" si="0"/>
        <v>196</v>
      </c>
      <c r="E29" s="3">
        <v>3</v>
      </c>
      <c r="F29" s="3">
        <v>16</v>
      </c>
      <c r="G29" s="3">
        <v>1</v>
      </c>
      <c r="H29" s="3">
        <f t="shared" si="5"/>
        <v>2</v>
      </c>
      <c r="I29" s="11" t="s">
        <v>334</v>
      </c>
      <c r="J29" s="5" t="s">
        <v>335</v>
      </c>
      <c r="K29" s="3">
        <v>15</v>
      </c>
      <c r="L29" s="5" t="s">
        <v>210</v>
      </c>
      <c r="M29" s="5" t="s">
        <v>31</v>
      </c>
      <c r="N29" s="36" t="s">
        <v>399</v>
      </c>
      <c r="O29" s="38" t="s">
        <v>376</v>
      </c>
    </row>
    <row r="30" spans="1:15" ht="45" customHeight="1">
      <c r="A30" s="148"/>
      <c r="B30" s="89">
        <f t="shared" si="4"/>
        <v>40408</v>
      </c>
      <c r="C30" s="13">
        <f t="shared" si="6"/>
        <v>407</v>
      </c>
      <c r="D30" s="13" t="str">
        <f t="shared" si="0"/>
        <v>197</v>
      </c>
      <c r="E30" s="3">
        <v>3</v>
      </c>
      <c r="F30" s="3">
        <v>16</v>
      </c>
      <c r="G30" s="3">
        <v>1</v>
      </c>
      <c r="H30" s="3">
        <f t="shared" si="5"/>
        <v>2</v>
      </c>
      <c r="I30" s="11" t="s">
        <v>337</v>
      </c>
      <c r="J30" s="5" t="s">
        <v>79</v>
      </c>
      <c r="K30" s="3">
        <v>0</v>
      </c>
      <c r="L30" s="5" t="s">
        <v>30</v>
      </c>
      <c r="M30" s="5" t="s">
        <v>31</v>
      </c>
      <c r="N30" s="36" t="s">
        <v>400</v>
      </c>
      <c r="O30" s="38" t="s">
        <v>376</v>
      </c>
    </row>
    <row r="31" spans="1:15" ht="30" customHeight="1">
      <c r="A31" s="148"/>
      <c r="B31" s="89">
        <f t="shared" si="4"/>
        <v>40409</v>
      </c>
      <c r="C31" s="13">
        <f t="shared" si="6"/>
        <v>408</v>
      </c>
      <c r="D31" s="118" t="str">
        <f>DEC2HEX(C31)</f>
        <v>198</v>
      </c>
      <c r="E31" s="3">
        <v>3</v>
      </c>
      <c r="F31" s="3">
        <v>16</v>
      </c>
      <c r="G31" s="3">
        <v>2</v>
      </c>
      <c r="H31" s="3">
        <f>G31*2</f>
        <v>4</v>
      </c>
      <c r="I31" s="11" t="s">
        <v>401</v>
      </c>
      <c r="K31" s="3">
        <v>1</v>
      </c>
      <c r="L31" s="5" t="s">
        <v>332</v>
      </c>
      <c r="M31" s="5" t="s">
        <v>31</v>
      </c>
      <c r="N31" s="36" t="s">
        <v>402</v>
      </c>
      <c r="O31" s="38" t="s">
        <v>376</v>
      </c>
    </row>
    <row r="32" spans="1:15" ht="30" customHeight="1">
      <c r="A32" s="148"/>
      <c r="B32" s="89">
        <f t="shared" si="4"/>
        <v>40411</v>
      </c>
      <c r="C32" s="13">
        <f t="shared" si="6"/>
        <v>410</v>
      </c>
      <c r="D32" s="118" t="str">
        <f>DEC2HEX(C32)</f>
        <v>19A</v>
      </c>
      <c r="E32" s="3">
        <v>3</v>
      </c>
      <c r="F32" s="3">
        <v>16</v>
      </c>
      <c r="G32" s="3">
        <v>2</v>
      </c>
      <c r="H32" s="3">
        <f>G32*2</f>
        <v>4</v>
      </c>
      <c r="I32" s="11" t="s">
        <v>403</v>
      </c>
      <c r="K32" s="3">
        <v>0</v>
      </c>
      <c r="L32" s="5" t="s">
        <v>332</v>
      </c>
      <c r="M32" s="5" t="s">
        <v>31</v>
      </c>
      <c r="N32" s="36" t="s">
        <v>402</v>
      </c>
      <c r="O32" s="38" t="s">
        <v>376</v>
      </c>
    </row>
    <row r="33" spans="1:15" ht="30" customHeight="1">
      <c r="A33" s="148"/>
      <c r="B33" s="89">
        <f t="shared" si="4"/>
        <v>40413</v>
      </c>
      <c r="C33" s="13">
        <f t="shared" si="6"/>
        <v>412</v>
      </c>
      <c r="D33" s="13" t="str">
        <f t="shared" si="0"/>
        <v>19C</v>
      </c>
      <c r="E33" s="3">
        <v>3</v>
      </c>
      <c r="F33" s="3">
        <v>16</v>
      </c>
      <c r="G33" s="3">
        <v>2</v>
      </c>
      <c r="H33" s="3">
        <f t="shared" si="5"/>
        <v>4</v>
      </c>
      <c r="I33" s="11" t="s">
        <v>404</v>
      </c>
      <c r="K33" s="3">
        <v>1</v>
      </c>
      <c r="L33" s="5" t="s">
        <v>332</v>
      </c>
      <c r="M33" s="5" t="s">
        <v>31</v>
      </c>
      <c r="N33" s="36" t="s">
        <v>405</v>
      </c>
      <c r="O33" s="38" t="s">
        <v>376</v>
      </c>
    </row>
    <row r="34" spans="1:15" ht="30" customHeight="1">
      <c r="A34" s="148"/>
      <c r="B34" s="89">
        <f t="shared" si="4"/>
        <v>40415</v>
      </c>
      <c r="C34" s="13">
        <f t="shared" si="6"/>
        <v>414</v>
      </c>
      <c r="D34" s="13" t="str">
        <f t="shared" si="0"/>
        <v>19E</v>
      </c>
      <c r="E34" s="3">
        <v>3</v>
      </c>
      <c r="F34" s="3">
        <v>16</v>
      </c>
      <c r="G34" s="3">
        <v>2</v>
      </c>
      <c r="H34" s="3">
        <f t="shared" si="5"/>
        <v>4</v>
      </c>
      <c r="I34" s="11" t="s">
        <v>406</v>
      </c>
      <c r="K34" s="3">
        <v>0</v>
      </c>
      <c r="L34" s="5" t="s">
        <v>332</v>
      </c>
      <c r="M34" s="5" t="s">
        <v>31</v>
      </c>
      <c r="N34" s="36" t="s">
        <v>405</v>
      </c>
      <c r="O34" s="38" t="s">
        <v>376</v>
      </c>
    </row>
    <row r="35" spans="1:15" ht="45" customHeight="1">
      <c r="A35" s="148"/>
      <c r="B35" s="89">
        <f t="shared" si="4"/>
        <v>40417</v>
      </c>
      <c r="C35" s="13">
        <f t="shared" si="6"/>
        <v>416</v>
      </c>
      <c r="D35" s="13" t="str">
        <f t="shared" si="0"/>
        <v>1A0</v>
      </c>
      <c r="E35" s="3">
        <v>3</v>
      </c>
      <c r="F35" s="3">
        <v>16</v>
      </c>
      <c r="G35" s="3">
        <v>2</v>
      </c>
      <c r="H35" s="3">
        <f t="shared" si="5"/>
        <v>4</v>
      </c>
      <c r="I35" s="129" t="s">
        <v>407</v>
      </c>
      <c r="K35" s="3">
        <v>0</v>
      </c>
      <c r="L35" s="5" t="s">
        <v>332</v>
      </c>
      <c r="M35" s="5" t="s">
        <v>31</v>
      </c>
      <c r="N35" s="36" t="s">
        <v>408</v>
      </c>
      <c r="O35" s="38" t="s">
        <v>376</v>
      </c>
    </row>
    <row r="36" spans="1:15" ht="18.75" customHeight="1">
      <c r="A36" s="148"/>
      <c r="B36" s="89">
        <f t="shared" si="4"/>
        <v>40419</v>
      </c>
      <c r="C36" s="13">
        <f t="shared" si="6"/>
        <v>418</v>
      </c>
      <c r="D36" s="13" t="str">
        <f t="shared" si="0"/>
        <v>1A2</v>
      </c>
      <c r="E36" s="3">
        <v>3</v>
      </c>
      <c r="F36" s="3">
        <v>16</v>
      </c>
      <c r="G36" s="3">
        <v>2</v>
      </c>
      <c r="H36" s="3">
        <f t="shared" si="5"/>
        <v>4</v>
      </c>
      <c r="I36" s="11" t="s">
        <v>409</v>
      </c>
      <c r="K36" s="3">
        <v>0</v>
      </c>
      <c r="L36" s="5" t="s">
        <v>332</v>
      </c>
      <c r="M36" s="5" t="s">
        <v>31</v>
      </c>
      <c r="N36" s="2" t="s">
        <v>524</v>
      </c>
      <c r="O36" s="38" t="s">
        <v>376</v>
      </c>
    </row>
    <row r="37" spans="1:15" ht="18.75" customHeight="1">
      <c r="A37" s="148"/>
      <c r="B37" s="89">
        <f t="shared" si="4"/>
        <v>40421</v>
      </c>
      <c r="C37" s="13">
        <f t="shared" si="6"/>
        <v>420</v>
      </c>
      <c r="D37" s="13" t="str">
        <f t="shared" si="0"/>
        <v>1A4</v>
      </c>
      <c r="E37" s="3">
        <v>3</v>
      </c>
      <c r="F37" s="3">
        <v>16</v>
      </c>
      <c r="G37" s="3">
        <v>2</v>
      </c>
      <c r="H37" s="3">
        <f t="shared" si="5"/>
        <v>4</v>
      </c>
      <c r="I37" s="11" t="s">
        <v>411</v>
      </c>
      <c r="K37" s="3">
        <v>0</v>
      </c>
      <c r="L37" s="5" t="s">
        <v>332</v>
      </c>
      <c r="M37" s="5" t="s">
        <v>31</v>
      </c>
      <c r="N37" s="2" t="s">
        <v>525</v>
      </c>
      <c r="O37" s="38" t="s">
        <v>376</v>
      </c>
    </row>
    <row r="38" spans="1:15" ht="18.75" customHeight="1">
      <c r="A38" s="148"/>
      <c r="B38" s="89">
        <f t="shared" si="4"/>
        <v>40423</v>
      </c>
      <c r="C38" s="13">
        <f t="shared" si="6"/>
        <v>422</v>
      </c>
      <c r="D38" s="13" t="str">
        <f t="shared" si="0"/>
        <v>1A6</v>
      </c>
      <c r="E38" s="3">
        <v>3</v>
      </c>
      <c r="F38" s="3">
        <v>16</v>
      </c>
      <c r="G38" s="3">
        <v>2</v>
      </c>
      <c r="H38" s="3">
        <f t="shared" si="5"/>
        <v>4</v>
      </c>
      <c r="I38" s="11" t="s">
        <v>413</v>
      </c>
      <c r="K38" s="3">
        <v>0</v>
      </c>
      <c r="L38" s="5" t="s">
        <v>332</v>
      </c>
      <c r="M38" s="5" t="s">
        <v>31</v>
      </c>
      <c r="N38" s="2" t="s">
        <v>526</v>
      </c>
      <c r="O38" s="38" t="s">
        <v>376</v>
      </c>
    </row>
    <row r="39" spans="1:15" ht="18.75" customHeight="1" thickBot="1">
      <c r="A39" s="148"/>
      <c r="B39" s="89">
        <f t="shared" si="4"/>
        <v>40425</v>
      </c>
      <c r="C39" s="13">
        <f t="shared" si="6"/>
        <v>424</v>
      </c>
      <c r="D39" s="13" t="str">
        <f t="shared" si="0"/>
        <v>1A8</v>
      </c>
      <c r="E39" s="3">
        <v>3</v>
      </c>
      <c r="F39" s="3">
        <v>16</v>
      </c>
      <c r="G39" s="3">
        <v>2</v>
      </c>
      <c r="H39" s="3">
        <f t="shared" si="5"/>
        <v>4</v>
      </c>
      <c r="I39" s="11" t="s">
        <v>415</v>
      </c>
      <c r="K39" s="3">
        <v>0</v>
      </c>
      <c r="L39" s="5" t="s">
        <v>332</v>
      </c>
      <c r="M39" s="5" t="s">
        <v>31</v>
      </c>
      <c r="N39" s="2" t="s">
        <v>527</v>
      </c>
      <c r="O39" s="38" t="s">
        <v>376</v>
      </c>
    </row>
    <row r="40" spans="1:15" ht="18.75" hidden="1" customHeight="1">
      <c r="A40" s="148"/>
      <c r="B40" s="89">
        <f t="shared" si="4"/>
        <v>40427</v>
      </c>
      <c r="C40" s="13">
        <f t="shared" si="6"/>
        <v>426</v>
      </c>
      <c r="D40" s="13" t="str">
        <f t="shared" si="0"/>
        <v>1AA</v>
      </c>
      <c r="E40" s="3">
        <v>16</v>
      </c>
      <c r="G40" s="3">
        <v>11</v>
      </c>
      <c r="H40" s="3">
        <f t="shared" si="5"/>
        <v>22</v>
      </c>
      <c r="I40" s="11" t="s">
        <v>345</v>
      </c>
      <c r="M40" s="5" t="s">
        <v>31</v>
      </c>
      <c r="N40" s="2" t="s">
        <v>460</v>
      </c>
      <c r="O40" s="38" t="s">
        <v>376</v>
      </c>
    </row>
    <row r="41" spans="1:15" ht="52.5" hidden="1" customHeight="1">
      <c r="A41" s="148"/>
      <c r="B41" s="89">
        <f t="shared" si="4"/>
        <v>40438</v>
      </c>
      <c r="C41" s="13">
        <f>C40+G40</f>
        <v>437</v>
      </c>
      <c r="D41" s="13" t="str">
        <f t="shared" si="0"/>
        <v>1B5</v>
      </c>
      <c r="E41" s="3">
        <v>16</v>
      </c>
      <c r="G41" s="3">
        <v>1</v>
      </c>
      <c r="H41" s="3">
        <f t="shared" si="5"/>
        <v>2</v>
      </c>
      <c r="I41" s="11" t="s">
        <v>420</v>
      </c>
      <c r="K41" s="85" t="s">
        <v>421</v>
      </c>
      <c r="L41" s="5" t="s">
        <v>422</v>
      </c>
      <c r="M41" s="5" t="s">
        <v>31</v>
      </c>
      <c r="N41" s="36" t="s">
        <v>423</v>
      </c>
      <c r="O41" s="38" t="s">
        <v>376</v>
      </c>
    </row>
    <row r="42" spans="1:15" ht="18.75" hidden="1" customHeight="1">
      <c r="A42" s="148"/>
      <c r="B42" s="89">
        <f t="shared" si="4"/>
        <v>40439</v>
      </c>
      <c r="C42" s="13">
        <f t="shared" si="6"/>
        <v>438</v>
      </c>
      <c r="D42" s="13" t="str">
        <f t="shared" si="0"/>
        <v>1B6</v>
      </c>
      <c r="E42" s="3">
        <v>16</v>
      </c>
      <c r="G42" s="3">
        <v>1</v>
      </c>
      <c r="H42" s="3">
        <f t="shared" si="5"/>
        <v>2</v>
      </c>
      <c r="I42" s="11" t="s">
        <v>424</v>
      </c>
      <c r="K42" s="85" t="s">
        <v>425</v>
      </c>
      <c r="L42" s="5" t="s">
        <v>422</v>
      </c>
      <c r="M42" s="5" t="s">
        <v>31</v>
      </c>
      <c r="N42" s="2" t="s">
        <v>426</v>
      </c>
      <c r="O42" s="38" t="s">
        <v>376</v>
      </c>
    </row>
    <row r="43" spans="1:15" ht="18.75" hidden="1" customHeight="1" thickBot="1">
      <c r="A43" s="149"/>
      <c r="B43" s="89">
        <f t="shared" si="4"/>
        <v>40440</v>
      </c>
      <c r="C43" s="13">
        <f t="shared" si="6"/>
        <v>439</v>
      </c>
      <c r="D43" s="74" t="str">
        <f t="shared" si="0"/>
        <v>1B7</v>
      </c>
      <c r="E43" s="90">
        <v>16</v>
      </c>
      <c r="F43" s="90"/>
      <c r="G43" s="90">
        <v>1</v>
      </c>
      <c r="H43" s="90">
        <f t="shared" si="5"/>
        <v>2</v>
      </c>
      <c r="I43" s="115" t="s">
        <v>427</v>
      </c>
      <c r="J43" s="92"/>
      <c r="K43" s="120" t="s">
        <v>428</v>
      </c>
      <c r="L43" s="92" t="s">
        <v>422</v>
      </c>
      <c r="M43" s="92" t="s">
        <v>31</v>
      </c>
      <c r="N43" s="2" t="s">
        <v>426</v>
      </c>
      <c r="O43" s="38" t="s">
        <v>376</v>
      </c>
    </row>
    <row r="44" spans="1:15" ht="18.75">
      <c r="A44" s="40"/>
      <c r="B44" s="32"/>
      <c r="C44" s="32"/>
      <c r="D44" s="32"/>
      <c r="E44" s="6"/>
      <c r="F44" s="6"/>
      <c r="G44" s="6"/>
      <c r="H44" s="6"/>
      <c r="I44" s="4"/>
      <c r="J44" s="4"/>
      <c r="K44" s="6"/>
      <c r="L44" s="4"/>
      <c r="M44" s="4"/>
      <c r="N44" s="34"/>
      <c r="O44" s="4"/>
    </row>
    <row r="45" spans="1:15" ht="18.75">
      <c r="B45" s="13"/>
      <c r="C45" s="13"/>
      <c r="D45" s="13"/>
    </row>
    <row r="46" spans="1:15" ht="18.75">
      <c r="B46" s="13"/>
      <c r="C46" s="13"/>
      <c r="D46" s="13"/>
    </row>
    <row r="47" spans="1:15" ht="18.75">
      <c r="B47" s="13"/>
      <c r="C47" s="13"/>
      <c r="D47" s="13"/>
    </row>
    <row r="48" spans="1:15" ht="18.75">
      <c r="B48" s="13"/>
      <c r="C48" s="13"/>
      <c r="D48" s="13"/>
    </row>
    <row r="49" spans="2:4" ht="18.75">
      <c r="B49" s="13"/>
      <c r="C49" s="13"/>
      <c r="D49" s="13"/>
    </row>
    <row r="50" spans="2:4" ht="18.75">
      <c r="B50" s="13"/>
      <c r="C50" s="13"/>
      <c r="D50" s="13"/>
    </row>
    <row r="51" spans="2:4" ht="18.75">
      <c r="B51" s="13"/>
      <c r="C51" s="13"/>
      <c r="D51" s="13"/>
    </row>
    <row r="52" spans="2:4" ht="18.75">
      <c r="B52" s="13"/>
      <c r="C52" s="13"/>
      <c r="D52" s="13"/>
    </row>
    <row r="53" spans="2:4" ht="18.75">
      <c r="B53" s="13"/>
      <c r="C53" s="13"/>
      <c r="D53" s="13"/>
    </row>
    <row r="54" spans="2:4" ht="18.75">
      <c r="B54" s="13"/>
      <c r="C54" s="13"/>
      <c r="D54" s="13"/>
    </row>
    <row r="55" spans="2:4" ht="18.75">
      <c r="B55" s="13"/>
      <c r="C55" s="13"/>
      <c r="D55" s="13"/>
    </row>
    <row r="56" spans="2:4" ht="18.75">
      <c r="B56" s="13"/>
      <c r="C56" s="13"/>
      <c r="D56" s="13"/>
    </row>
    <row r="57" spans="2:4" ht="18.75">
      <c r="B57" s="13"/>
      <c r="C57" s="13"/>
      <c r="D57" s="13"/>
    </row>
  </sheetData>
  <mergeCells count="3">
    <mergeCell ref="A9:A21"/>
    <mergeCell ref="A22:A24"/>
    <mergeCell ref="A25:A43"/>
  </mergeCells>
  <dataValidations count="1">
    <dataValidation type="whole" allowBlank="1" showInputMessage="1" showErrorMessage="1" sqref="I4:I6" xr:uid="{00000000-0002-0000-0F00-000000000000}">
      <formula1>1</formula1>
      <formula2>40</formula2>
    </dataValidation>
  </dataValidations>
  <pageMargins left="0.7" right="0.7" top="0.75" bottom="0.75" header="0.3" footer="0.3"/>
  <pageSetup orientation="portrait" r:id="rId1"/>
  <tableParts count="1">
    <tablePart r:id="rId2"/>
  </tableParts>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dimension ref="A2:O57"/>
  <sheetViews>
    <sheetView zoomScale="70" zoomScaleNormal="70" workbookViewId="0">
      <selection activeCell="I35" sqref="I35"/>
    </sheetView>
  </sheetViews>
  <sheetFormatPr defaultColWidth="9.140625" defaultRowHeight="15"/>
  <cols>
    <col min="1" max="1" width="24.42578125" style="1" customWidth="1"/>
    <col min="2" max="4" width="15" style="3" customWidth="1"/>
    <col min="5" max="6" width="11.42578125" style="3" customWidth="1"/>
    <col min="7" max="7" width="14.140625" style="3" customWidth="1"/>
    <col min="8" max="8" width="10" style="3" customWidth="1"/>
    <col min="9" max="9" width="40.42578125" style="5" customWidth="1"/>
    <col min="10" max="10" width="14.42578125" style="5" customWidth="1"/>
    <col min="11" max="11" width="8.42578125" style="3" customWidth="1"/>
    <col min="12" max="12" width="8.42578125" style="5" customWidth="1"/>
    <col min="13" max="13" width="14.42578125" style="5" customWidth="1"/>
    <col min="14" max="14" width="84.85546875" style="2" customWidth="1"/>
    <col min="15" max="15" width="33.85546875" style="5" customWidth="1"/>
    <col min="16" max="16384" width="9.140625" style="1"/>
  </cols>
  <sheetData>
    <row r="2" spans="1:15" ht="46.5">
      <c r="A2" s="14" t="s">
        <v>598</v>
      </c>
    </row>
    <row r="3" spans="1:15" ht="15.75" thickBot="1"/>
    <row r="4" spans="1:15" s="17" customFormat="1" ht="34.5" thickBot="1">
      <c r="A4" s="7" t="s">
        <v>361</v>
      </c>
      <c r="B4" s="8"/>
      <c r="C4" s="8"/>
      <c r="D4" s="8"/>
      <c r="E4" s="8"/>
      <c r="F4" s="8"/>
      <c r="G4" s="8"/>
      <c r="H4" s="8"/>
      <c r="I4" s="33">
        <v>1</v>
      </c>
      <c r="J4" s="15" t="s">
        <v>362</v>
      </c>
      <c r="K4" s="8"/>
      <c r="L4" s="9"/>
      <c r="M4" s="9"/>
      <c r="N4" s="16"/>
      <c r="O4" s="9"/>
    </row>
    <row r="5" spans="1:15" s="30" customFormat="1" ht="18.75">
      <c r="A5" s="25"/>
      <c r="B5" s="26"/>
      <c r="C5" s="26"/>
      <c r="D5" s="26"/>
      <c r="E5" s="26"/>
      <c r="F5" s="26"/>
      <c r="G5" s="26"/>
      <c r="H5" s="26"/>
      <c r="I5" s="27"/>
      <c r="J5" s="31" t="s">
        <v>363</v>
      </c>
      <c r="K5" s="26"/>
      <c r="L5" s="28"/>
      <c r="M5" s="28"/>
      <c r="N5" s="29"/>
      <c r="O5" s="28"/>
    </row>
    <row r="6" spans="1:15" s="17" customFormat="1" ht="17.100000000000001" customHeight="1">
      <c r="A6" s="7"/>
      <c r="B6" s="8"/>
      <c r="C6" s="8"/>
      <c r="D6" s="8"/>
      <c r="E6" s="8"/>
      <c r="F6" s="8"/>
      <c r="G6" s="8"/>
      <c r="H6" s="8"/>
      <c r="I6" s="24"/>
      <c r="J6" s="15"/>
      <c r="K6" s="8"/>
      <c r="L6" s="9"/>
      <c r="M6" s="9"/>
      <c r="N6" s="16"/>
      <c r="O6" s="9"/>
    </row>
    <row r="7" spans="1:15" s="18" customFormat="1" ht="27" customHeight="1">
      <c r="B7" s="18" t="s">
        <v>2</v>
      </c>
      <c r="C7" s="18" t="s">
        <v>3</v>
      </c>
      <c r="D7" s="18" t="s">
        <v>4</v>
      </c>
      <c r="E7" s="18" t="s">
        <v>5</v>
      </c>
      <c r="G7" s="18" t="s">
        <v>6</v>
      </c>
      <c r="H7" s="18" t="s">
        <v>7</v>
      </c>
      <c r="I7" s="18" t="s">
        <v>8</v>
      </c>
      <c r="J7" s="18" t="s">
        <v>9</v>
      </c>
      <c r="K7" s="18" t="s">
        <v>10</v>
      </c>
      <c r="L7" s="18" t="s">
        <v>11</v>
      </c>
      <c r="M7" s="18" t="s">
        <v>12</v>
      </c>
      <c r="N7" s="19" t="s">
        <v>13</v>
      </c>
      <c r="O7" s="18" t="s">
        <v>364</v>
      </c>
    </row>
    <row r="8" spans="1:15" s="23" customFormat="1" ht="57" thickBot="1">
      <c r="A8" s="20"/>
      <c r="B8" s="21" t="s">
        <v>14</v>
      </c>
      <c r="C8" s="21" t="s">
        <v>15</v>
      </c>
      <c r="D8" s="21" t="s">
        <v>16</v>
      </c>
      <c r="E8" s="21" t="s">
        <v>17</v>
      </c>
      <c r="F8" s="21" t="s">
        <v>18</v>
      </c>
      <c r="G8" s="21" t="s">
        <v>365</v>
      </c>
      <c r="H8" s="21" t="s">
        <v>21</v>
      </c>
      <c r="I8" s="22" t="s">
        <v>22</v>
      </c>
      <c r="J8" s="22" t="s">
        <v>366</v>
      </c>
      <c r="K8" s="21" t="s">
        <v>24</v>
      </c>
      <c r="L8" s="22" t="s">
        <v>25</v>
      </c>
      <c r="M8" s="22" t="s">
        <v>26</v>
      </c>
      <c r="N8" s="22" t="s">
        <v>367</v>
      </c>
      <c r="O8" s="22" t="s">
        <v>368</v>
      </c>
    </row>
    <row r="9" spans="1:15" ht="18.75" customHeight="1">
      <c r="A9" s="147" t="s">
        <v>369</v>
      </c>
      <c r="B9" s="12">
        <f>C9+30001</f>
        <v>30001</v>
      </c>
      <c r="C9" s="32">
        <f>((I4-1)*32)</f>
        <v>0</v>
      </c>
      <c r="D9" s="32" t="str">
        <f t="shared" ref="D9:D43" si="0">DEC2HEX(C9)</f>
        <v>0</v>
      </c>
      <c r="E9" s="6">
        <v>4</v>
      </c>
      <c r="F9" s="6"/>
      <c r="G9" s="6">
        <v>1</v>
      </c>
      <c r="H9" s="6">
        <f t="shared" ref="H9:H21" si="1">G9*2</f>
        <v>2</v>
      </c>
      <c r="I9" s="10" t="s">
        <v>370</v>
      </c>
      <c r="J9" s="4" t="s">
        <v>371</v>
      </c>
      <c r="K9" s="4"/>
      <c r="L9" s="4" t="s">
        <v>30</v>
      </c>
      <c r="M9" s="4" t="s">
        <v>86</v>
      </c>
      <c r="N9" s="34" t="s">
        <v>372</v>
      </c>
      <c r="O9" s="37"/>
    </row>
    <row r="10" spans="1:15" ht="18.75" customHeight="1">
      <c r="A10" s="148"/>
      <c r="B10" s="89">
        <f>C10+30001</f>
        <v>30002</v>
      </c>
      <c r="C10" s="13">
        <f>C9+G9</f>
        <v>1</v>
      </c>
      <c r="D10" s="13" t="str">
        <f t="shared" si="0"/>
        <v>1</v>
      </c>
      <c r="E10" s="3">
        <v>4</v>
      </c>
      <c r="G10" s="3">
        <v>2</v>
      </c>
      <c r="H10" s="3">
        <f t="shared" si="1"/>
        <v>4</v>
      </c>
      <c r="I10" s="129" t="s">
        <v>599</v>
      </c>
      <c r="J10" s="5" t="s">
        <v>600</v>
      </c>
      <c r="K10" s="5"/>
      <c r="L10" s="5" t="s">
        <v>332</v>
      </c>
      <c r="M10" s="5" t="s">
        <v>86</v>
      </c>
      <c r="N10" s="2" t="s">
        <v>601</v>
      </c>
      <c r="O10" s="38"/>
    </row>
    <row r="11" spans="1:15" ht="18.75">
      <c r="A11" s="148"/>
      <c r="B11" s="89">
        <f t="shared" ref="B11:B21" si="2">C11+30001</f>
        <v>30004</v>
      </c>
      <c r="C11" s="13">
        <f t="shared" ref="C11:C21" si="3">C10+G10</f>
        <v>3</v>
      </c>
      <c r="D11" s="13" t="str">
        <f t="shared" si="0"/>
        <v>3</v>
      </c>
      <c r="E11" s="3">
        <v>4</v>
      </c>
      <c r="G11" s="3">
        <v>1</v>
      </c>
      <c r="H11" s="3">
        <f t="shared" si="1"/>
        <v>2</v>
      </c>
      <c r="I11" s="11" t="s">
        <v>377</v>
      </c>
      <c r="K11" s="5"/>
      <c r="L11" s="5" t="s">
        <v>30</v>
      </c>
      <c r="M11" s="5" t="s">
        <v>86</v>
      </c>
      <c r="N11" s="35" t="s">
        <v>378</v>
      </c>
      <c r="O11" s="38"/>
    </row>
    <row r="12" spans="1:15" ht="18.75" customHeight="1">
      <c r="A12" s="148"/>
      <c r="B12" s="89">
        <f t="shared" si="2"/>
        <v>30005</v>
      </c>
      <c r="C12" s="13">
        <f t="shared" si="3"/>
        <v>4</v>
      </c>
      <c r="D12" s="13" t="str">
        <f t="shared" si="0"/>
        <v>4</v>
      </c>
      <c r="E12" s="3">
        <v>4</v>
      </c>
      <c r="G12" s="3">
        <v>2</v>
      </c>
      <c r="H12" s="3">
        <f t="shared" si="1"/>
        <v>4</v>
      </c>
      <c r="I12" s="11" t="s">
        <v>575</v>
      </c>
      <c r="K12" s="5"/>
      <c r="L12" s="5" t="s">
        <v>332</v>
      </c>
      <c r="M12" s="5" t="s">
        <v>86</v>
      </c>
      <c r="N12" s="35" t="s">
        <v>576</v>
      </c>
      <c r="O12" s="38" t="s">
        <v>376</v>
      </c>
    </row>
    <row r="13" spans="1:15" ht="18.75">
      <c r="A13" s="148"/>
      <c r="B13" s="89">
        <f t="shared" si="2"/>
        <v>30007</v>
      </c>
      <c r="C13" s="13">
        <f t="shared" si="3"/>
        <v>6</v>
      </c>
      <c r="D13" s="13" t="str">
        <f t="shared" si="0"/>
        <v>6</v>
      </c>
      <c r="E13" s="3">
        <v>4</v>
      </c>
      <c r="G13" s="3">
        <v>1</v>
      </c>
      <c r="H13" s="3">
        <f t="shared" si="1"/>
        <v>2</v>
      </c>
      <c r="I13" s="11" t="s">
        <v>506</v>
      </c>
      <c r="K13" s="5"/>
      <c r="L13" s="5" t="s">
        <v>30</v>
      </c>
      <c r="M13" s="5" t="s">
        <v>86</v>
      </c>
      <c r="N13" s="35" t="s">
        <v>507</v>
      </c>
      <c r="O13" s="38" t="s">
        <v>376</v>
      </c>
    </row>
    <row r="14" spans="1:15" ht="18.75" customHeight="1">
      <c r="A14" s="148"/>
      <c r="B14" s="89">
        <f t="shared" si="2"/>
        <v>30008</v>
      </c>
      <c r="C14" s="13">
        <f t="shared" si="3"/>
        <v>7</v>
      </c>
      <c r="D14" s="13" t="str">
        <f t="shared" si="0"/>
        <v>7</v>
      </c>
      <c r="E14" s="3">
        <v>4</v>
      </c>
      <c r="G14" s="3">
        <v>2</v>
      </c>
      <c r="H14" s="3">
        <f t="shared" si="1"/>
        <v>4</v>
      </c>
      <c r="I14" s="11" t="s">
        <v>508</v>
      </c>
      <c r="K14" s="5"/>
      <c r="L14" s="5" t="s">
        <v>34</v>
      </c>
      <c r="M14" s="5" t="s">
        <v>86</v>
      </c>
      <c r="N14" s="35" t="s">
        <v>509</v>
      </c>
      <c r="O14" s="38" t="s">
        <v>376</v>
      </c>
    </row>
    <row r="15" spans="1:15" ht="18.75" customHeight="1">
      <c r="A15" s="148"/>
      <c r="B15" s="89">
        <f t="shared" si="2"/>
        <v>30010</v>
      </c>
      <c r="C15" s="13">
        <f t="shared" si="3"/>
        <v>9</v>
      </c>
      <c r="D15" s="13" t="str">
        <f t="shared" si="0"/>
        <v>9</v>
      </c>
      <c r="E15" s="3">
        <v>4</v>
      </c>
      <c r="G15" s="3">
        <v>2</v>
      </c>
      <c r="H15" s="3">
        <f t="shared" si="1"/>
        <v>4</v>
      </c>
      <c r="I15" s="11" t="s">
        <v>510</v>
      </c>
      <c r="K15" s="5"/>
      <c r="L15" s="5" t="s">
        <v>34</v>
      </c>
      <c r="M15" s="5" t="s">
        <v>86</v>
      </c>
      <c r="N15" s="35" t="s">
        <v>511</v>
      </c>
      <c r="O15" s="38" t="s">
        <v>376</v>
      </c>
    </row>
    <row r="16" spans="1:15" ht="18.75" customHeight="1">
      <c r="A16" s="148"/>
      <c r="B16" s="89">
        <f t="shared" si="2"/>
        <v>30012</v>
      </c>
      <c r="C16" s="13">
        <f t="shared" si="3"/>
        <v>11</v>
      </c>
      <c r="D16" s="13" t="str">
        <f t="shared" si="0"/>
        <v>B</v>
      </c>
      <c r="E16" s="3">
        <v>4</v>
      </c>
      <c r="G16" s="3">
        <v>2</v>
      </c>
      <c r="H16" s="3">
        <f t="shared" si="1"/>
        <v>4</v>
      </c>
      <c r="I16" s="11" t="s">
        <v>512</v>
      </c>
      <c r="K16" s="5"/>
      <c r="L16" s="5" t="s">
        <v>34</v>
      </c>
      <c r="M16" s="5" t="s">
        <v>86</v>
      </c>
      <c r="N16" s="35" t="s">
        <v>513</v>
      </c>
      <c r="O16" s="38" t="s">
        <v>376</v>
      </c>
    </row>
    <row r="17" spans="1:15" ht="18.75" customHeight="1">
      <c r="A17" s="148"/>
      <c r="B17" s="89">
        <f t="shared" si="2"/>
        <v>30014</v>
      </c>
      <c r="C17" s="13">
        <f t="shared" si="3"/>
        <v>13</v>
      </c>
      <c r="D17" s="13" t="str">
        <f t="shared" si="0"/>
        <v>D</v>
      </c>
      <c r="E17" s="3">
        <v>4</v>
      </c>
      <c r="G17" s="3">
        <v>2</v>
      </c>
      <c r="H17" s="3">
        <f t="shared" si="1"/>
        <v>4</v>
      </c>
      <c r="I17" s="11" t="s">
        <v>514</v>
      </c>
      <c r="K17" s="5"/>
      <c r="L17" s="5" t="s">
        <v>34</v>
      </c>
      <c r="M17" s="5" t="s">
        <v>86</v>
      </c>
      <c r="N17" s="35" t="s">
        <v>515</v>
      </c>
      <c r="O17" s="38" t="s">
        <v>376</v>
      </c>
    </row>
    <row r="18" spans="1:15" ht="18.75" customHeight="1">
      <c r="A18" s="148"/>
      <c r="B18" s="89">
        <f t="shared" si="2"/>
        <v>30016</v>
      </c>
      <c r="C18" s="13">
        <f t="shared" si="3"/>
        <v>15</v>
      </c>
      <c r="D18" s="13" t="str">
        <f t="shared" si="0"/>
        <v>F</v>
      </c>
      <c r="E18" s="3">
        <v>4</v>
      </c>
      <c r="G18" s="3">
        <v>2</v>
      </c>
      <c r="H18" s="3">
        <f t="shared" si="1"/>
        <v>4</v>
      </c>
      <c r="I18" s="11" t="s">
        <v>516</v>
      </c>
      <c r="K18" s="5"/>
      <c r="L18" s="5" t="s">
        <v>34</v>
      </c>
      <c r="M18" s="5" t="s">
        <v>86</v>
      </c>
      <c r="N18" s="35" t="s">
        <v>517</v>
      </c>
      <c r="O18" s="38" t="s">
        <v>376</v>
      </c>
    </row>
    <row r="19" spans="1:15" ht="18.75" customHeight="1">
      <c r="A19" s="148"/>
      <c r="B19" s="89">
        <f t="shared" si="2"/>
        <v>30018</v>
      </c>
      <c r="C19" s="13">
        <f t="shared" si="3"/>
        <v>17</v>
      </c>
      <c r="D19" s="13" t="str">
        <f t="shared" si="0"/>
        <v>11</v>
      </c>
      <c r="E19" s="3">
        <v>4</v>
      </c>
      <c r="G19" s="3">
        <v>2</v>
      </c>
      <c r="H19" s="3">
        <f t="shared" si="1"/>
        <v>4</v>
      </c>
      <c r="I19" s="11" t="s">
        <v>518</v>
      </c>
      <c r="K19" s="5"/>
      <c r="L19" s="5" t="s">
        <v>34</v>
      </c>
      <c r="M19" s="5" t="s">
        <v>86</v>
      </c>
      <c r="N19" s="35" t="s">
        <v>519</v>
      </c>
      <c r="O19" s="38" t="s">
        <v>376</v>
      </c>
    </row>
    <row r="20" spans="1:15" ht="18.75" customHeight="1">
      <c r="A20" s="148"/>
      <c r="B20" s="89">
        <f t="shared" si="2"/>
        <v>30020</v>
      </c>
      <c r="C20" s="13">
        <f t="shared" si="3"/>
        <v>19</v>
      </c>
      <c r="D20" s="13" t="str">
        <f t="shared" si="0"/>
        <v>13</v>
      </c>
      <c r="E20" s="3">
        <v>4</v>
      </c>
      <c r="G20" s="3">
        <v>2</v>
      </c>
      <c r="H20" s="3">
        <f t="shared" si="1"/>
        <v>4</v>
      </c>
      <c r="I20" s="11" t="s">
        <v>520</v>
      </c>
      <c r="K20" s="5"/>
      <c r="L20" s="5" t="s">
        <v>34</v>
      </c>
      <c r="M20" s="5" t="s">
        <v>86</v>
      </c>
      <c r="N20" s="35" t="s">
        <v>521</v>
      </c>
      <c r="O20" s="38" t="s">
        <v>376</v>
      </c>
    </row>
    <row r="21" spans="1:15" ht="18.75" customHeight="1" thickBot="1">
      <c r="A21" s="149"/>
      <c r="B21" s="97">
        <f t="shared" si="2"/>
        <v>30022</v>
      </c>
      <c r="C21" s="74">
        <f t="shared" si="3"/>
        <v>21</v>
      </c>
      <c r="D21" s="74" t="str">
        <f t="shared" si="0"/>
        <v>15</v>
      </c>
      <c r="E21" s="3">
        <v>4</v>
      </c>
      <c r="G21" s="3">
        <v>2</v>
      </c>
      <c r="H21" s="3">
        <f t="shared" si="1"/>
        <v>4</v>
      </c>
      <c r="I21" s="11" t="s">
        <v>522</v>
      </c>
      <c r="K21" s="5"/>
      <c r="L21" s="5" t="s">
        <v>34</v>
      </c>
      <c r="M21" s="5" t="s">
        <v>86</v>
      </c>
      <c r="N21" s="35" t="s">
        <v>523</v>
      </c>
      <c r="O21" s="38" t="s">
        <v>376</v>
      </c>
    </row>
    <row r="22" spans="1:15" ht="30">
      <c r="A22" s="147" t="s">
        <v>384</v>
      </c>
      <c r="B22" s="98">
        <f t="shared" ref="B22:B43" si="4">C22+40001</f>
        <v>40029</v>
      </c>
      <c r="C22" s="99">
        <f>(28+QUOTIENT((I4-1),2))</f>
        <v>28</v>
      </c>
      <c r="D22" s="99" t="str">
        <f t="shared" si="0"/>
        <v>1C</v>
      </c>
      <c r="E22" s="100">
        <v>3</v>
      </c>
      <c r="F22" s="100"/>
      <c r="G22" s="100">
        <v>1</v>
      </c>
      <c r="H22" s="100">
        <v>2</v>
      </c>
      <c r="I22" s="101" t="s">
        <v>385</v>
      </c>
      <c r="J22" s="102" t="s">
        <v>133</v>
      </c>
      <c r="K22" s="103"/>
      <c r="L22" s="104" t="s">
        <v>130</v>
      </c>
      <c r="M22" s="104" t="s">
        <v>86</v>
      </c>
      <c r="N22" s="105" t="s">
        <v>386</v>
      </c>
      <c r="O22" s="106"/>
    </row>
    <row r="23" spans="1:15" ht="30">
      <c r="A23" s="148"/>
      <c r="B23" s="107">
        <f t="shared" si="4"/>
        <v>40069</v>
      </c>
      <c r="C23" s="108">
        <f>(68+QUOTIENT((I4-1),2))</f>
        <v>68</v>
      </c>
      <c r="D23" s="99" t="str">
        <f t="shared" si="0"/>
        <v>44</v>
      </c>
      <c r="E23" s="109">
        <v>3</v>
      </c>
      <c r="F23" s="109"/>
      <c r="G23" s="109">
        <v>1</v>
      </c>
      <c r="H23" s="109">
        <f t="shared" ref="H23:H43" si="5">G23*2</f>
        <v>2</v>
      </c>
      <c r="I23" s="110" t="s">
        <v>387</v>
      </c>
      <c r="J23" s="111" t="s">
        <v>158</v>
      </c>
      <c r="K23" s="112"/>
      <c r="L23" s="113" t="s">
        <v>130</v>
      </c>
      <c r="M23" s="113" t="s">
        <v>86</v>
      </c>
      <c r="N23" s="36" t="s">
        <v>386</v>
      </c>
      <c r="O23" s="114"/>
    </row>
    <row r="24" spans="1:15" ht="30.75" thickBot="1">
      <c r="A24" s="148"/>
      <c r="B24" s="98">
        <f t="shared" si="4"/>
        <v>40189</v>
      </c>
      <c r="C24" s="99">
        <f>(188+QUOTIENT((I4-1),2))</f>
        <v>188</v>
      </c>
      <c r="D24" s="99" t="str">
        <f t="shared" si="0"/>
        <v>BC</v>
      </c>
      <c r="E24" s="109">
        <v>3</v>
      </c>
      <c r="F24" s="109"/>
      <c r="G24" s="109">
        <v>1</v>
      </c>
      <c r="H24" s="109">
        <f t="shared" si="5"/>
        <v>2</v>
      </c>
      <c r="I24" s="110" t="s">
        <v>388</v>
      </c>
      <c r="J24" s="113" t="s">
        <v>82</v>
      </c>
      <c r="K24" s="109"/>
      <c r="L24" s="113" t="s">
        <v>130</v>
      </c>
      <c r="M24" s="113" t="s">
        <v>86</v>
      </c>
      <c r="N24" s="36" t="s">
        <v>386</v>
      </c>
      <c r="O24" s="38" t="s">
        <v>376</v>
      </c>
    </row>
    <row r="25" spans="1:15" ht="52.5" customHeight="1">
      <c r="A25" s="147" t="s">
        <v>389</v>
      </c>
      <c r="B25" s="12">
        <f t="shared" si="4"/>
        <v>40401</v>
      </c>
      <c r="C25" s="32">
        <f>(400+(I4-1)*40)</f>
        <v>400</v>
      </c>
      <c r="D25" s="32" t="str">
        <f t="shared" si="0"/>
        <v>190</v>
      </c>
      <c r="E25" s="6">
        <v>3</v>
      </c>
      <c r="F25" s="6">
        <v>16</v>
      </c>
      <c r="G25" s="6">
        <v>1</v>
      </c>
      <c r="H25" s="6">
        <f t="shared" si="5"/>
        <v>2</v>
      </c>
      <c r="I25" s="10" t="s">
        <v>390</v>
      </c>
      <c r="J25" s="4" t="s">
        <v>391</v>
      </c>
      <c r="K25" s="6">
        <v>120</v>
      </c>
      <c r="L25" s="4" t="s">
        <v>30</v>
      </c>
      <c r="M25" s="4" t="s">
        <v>31</v>
      </c>
      <c r="N25" s="105" t="s">
        <v>392</v>
      </c>
      <c r="O25" s="37" t="s">
        <v>376</v>
      </c>
    </row>
    <row r="26" spans="1:15" ht="37.5" customHeight="1">
      <c r="A26" s="148"/>
      <c r="B26" s="89">
        <f t="shared" si="4"/>
        <v>40402</v>
      </c>
      <c r="C26" s="13">
        <f>C25+G25</f>
        <v>401</v>
      </c>
      <c r="D26" s="13" t="str">
        <f t="shared" si="0"/>
        <v>191</v>
      </c>
      <c r="E26" s="3">
        <v>3</v>
      </c>
      <c r="F26" s="3">
        <v>16</v>
      </c>
      <c r="G26" s="3">
        <v>1</v>
      </c>
      <c r="H26" s="3">
        <f t="shared" si="5"/>
        <v>2</v>
      </c>
      <c r="I26" s="11" t="s">
        <v>393</v>
      </c>
      <c r="J26" s="5" t="s">
        <v>394</v>
      </c>
      <c r="K26" s="3">
        <v>600</v>
      </c>
      <c r="L26" s="5" t="s">
        <v>30</v>
      </c>
      <c r="M26" s="5" t="s">
        <v>31</v>
      </c>
      <c r="N26" s="36" t="s">
        <v>395</v>
      </c>
      <c r="O26" s="38" t="s">
        <v>376</v>
      </c>
    </row>
    <row r="27" spans="1:15" ht="37.5" customHeight="1">
      <c r="A27" s="148"/>
      <c r="B27" s="89">
        <f t="shared" si="4"/>
        <v>40403</v>
      </c>
      <c r="C27" s="13">
        <f t="shared" ref="C27:C43" si="6">C26+G26</f>
        <v>402</v>
      </c>
      <c r="D27" s="118" t="str">
        <f>DEC2HEX(C27)</f>
        <v>192</v>
      </c>
      <c r="E27" s="3">
        <v>3</v>
      </c>
      <c r="F27" s="3">
        <v>16</v>
      </c>
      <c r="G27" s="3">
        <v>2</v>
      </c>
      <c r="H27" s="3">
        <f>G27*2</f>
        <v>4</v>
      </c>
      <c r="I27" s="11" t="s">
        <v>263</v>
      </c>
      <c r="K27" s="3">
        <v>0</v>
      </c>
      <c r="L27" s="5" t="s">
        <v>34</v>
      </c>
      <c r="M27" s="5" t="s">
        <v>31</v>
      </c>
      <c r="N27" s="36" t="s">
        <v>396</v>
      </c>
      <c r="O27" s="38" t="s">
        <v>376</v>
      </c>
    </row>
    <row r="28" spans="1:15" ht="37.5" customHeight="1">
      <c r="A28" s="148"/>
      <c r="B28" s="89">
        <f t="shared" si="4"/>
        <v>40405</v>
      </c>
      <c r="C28" s="13">
        <f t="shared" si="6"/>
        <v>404</v>
      </c>
      <c r="D28" s="13" t="str">
        <f t="shared" si="0"/>
        <v>194</v>
      </c>
      <c r="E28" s="3">
        <v>3</v>
      </c>
      <c r="F28" s="3">
        <v>16</v>
      </c>
      <c r="G28" s="3">
        <v>2</v>
      </c>
      <c r="H28" s="3">
        <f t="shared" si="5"/>
        <v>4</v>
      </c>
      <c r="I28" s="11" t="s">
        <v>330</v>
      </c>
      <c r="J28" s="84" t="s">
        <v>397</v>
      </c>
      <c r="K28" s="3">
        <v>433.92</v>
      </c>
      <c r="L28" s="5" t="s">
        <v>332</v>
      </c>
      <c r="M28" s="5" t="s">
        <v>31</v>
      </c>
      <c r="N28" s="36" t="s">
        <v>398</v>
      </c>
      <c r="O28" s="38" t="s">
        <v>376</v>
      </c>
    </row>
    <row r="29" spans="1:15" ht="60" customHeight="1">
      <c r="A29" s="148"/>
      <c r="B29" s="89">
        <f t="shared" si="4"/>
        <v>40407</v>
      </c>
      <c r="C29" s="13">
        <f t="shared" si="6"/>
        <v>406</v>
      </c>
      <c r="D29" s="13" t="str">
        <f t="shared" si="0"/>
        <v>196</v>
      </c>
      <c r="E29" s="3">
        <v>3</v>
      </c>
      <c r="F29" s="3">
        <v>16</v>
      </c>
      <c r="G29" s="3">
        <v>1</v>
      </c>
      <c r="H29" s="3">
        <f t="shared" si="5"/>
        <v>2</v>
      </c>
      <c r="I29" s="11" t="s">
        <v>334</v>
      </c>
      <c r="J29" s="5" t="s">
        <v>335</v>
      </c>
      <c r="K29" s="3">
        <v>15</v>
      </c>
      <c r="L29" s="5" t="s">
        <v>210</v>
      </c>
      <c r="M29" s="5" t="s">
        <v>31</v>
      </c>
      <c r="N29" s="36" t="s">
        <v>399</v>
      </c>
      <c r="O29" s="38" t="s">
        <v>376</v>
      </c>
    </row>
    <row r="30" spans="1:15" ht="45" customHeight="1">
      <c r="A30" s="148"/>
      <c r="B30" s="89">
        <f t="shared" si="4"/>
        <v>40408</v>
      </c>
      <c r="C30" s="13">
        <f t="shared" si="6"/>
        <v>407</v>
      </c>
      <c r="D30" s="13" t="str">
        <f t="shared" si="0"/>
        <v>197</v>
      </c>
      <c r="E30" s="3">
        <v>3</v>
      </c>
      <c r="F30" s="3">
        <v>16</v>
      </c>
      <c r="G30" s="3">
        <v>1</v>
      </c>
      <c r="H30" s="3">
        <f t="shared" si="5"/>
        <v>2</v>
      </c>
      <c r="I30" s="11" t="s">
        <v>337</v>
      </c>
      <c r="J30" s="5" t="s">
        <v>79</v>
      </c>
      <c r="K30" s="3">
        <v>0</v>
      </c>
      <c r="L30" s="5" t="s">
        <v>30</v>
      </c>
      <c r="M30" s="5" t="s">
        <v>31</v>
      </c>
      <c r="N30" s="36" t="s">
        <v>400</v>
      </c>
      <c r="O30" s="38" t="s">
        <v>376</v>
      </c>
    </row>
    <row r="31" spans="1:15" ht="30" customHeight="1">
      <c r="A31" s="148"/>
      <c r="B31" s="89">
        <f t="shared" si="4"/>
        <v>40409</v>
      </c>
      <c r="C31" s="13">
        <f t="shared" si="6"/>
        <v>408</v>
      </c>
      <c r="D31" s="118" t="str">
        <f>DEC2HEX(C31)</f>
        <v>198</v>
      </c>
      <c r="E31" s="3">
        <v>3</v>
      </c>
      <c r="F31" s="3">
        <v>16</v>
      </c>
      <c r="G31" s="3">
        <v>2</v>
      </c>
      <c r="H31" s="3">
        <f>G31*2</f>
        <v>4</v>
      </c>
      <c r="I31" s="11" t="s">
        <v>401</v>
      </c>
      <c r="K31" s="3">
        <v>1</v>
      </c>
      <c r="L31" s="5" t="s">
        <v>332</v>
      </c>
      <c r="M31" s="5" t="s">
        <v>31</v>
      </c>
      <c r="N31" s="36" t="s">
        <v>402</v>
      </c>
      <c r="O31" s="38" t="s">
        <v>376</v>
      </c>
    </row>
    <row r="32" spans="1:15" ht="30" customHeight="1">
      <c r="A32" s="148"/>
      <c r="B32" s="89">
        <f t="shared" si="4"/>
        <v>40411</v>
      </c>
      <c r="C32" s="13">
        <f t="shared" si="6"/>
        <v>410</v>
      </c>
      <c r="D32" s="118" t="str">
        <f>DEC2HEX(C32)</f>
        <v>19A</v>
      </c>
      <c r="E32" s="3">
        <v>3</v>
      </c>
      <c r="F32" s="3">
        <v>16</v>
      </c>
      <c r="G32" s="3">
        <v>2</v>
      </c>
      <c r="H32" s="3">
        <f>G32*2</f>
        <v>4</v>
      </c>
      <c r="I32" s="11" t="s">
        <v>403</v>
      </c>
      <c r="K32" s="3">
        <v>0</v>
      </c>
      <c r="L32" s="5" t="s">
        <v>332</v>
      </c>
      <c r="M32" s="5" t="s">
        <v>31</v>
      </c>
      <c r="N32" s="36" t="s">
        <v>402</v>
      </c>
      <c r="O32" s="38" t="s">
        <v>376</v>
      </c>
    </row>
    <row r="33" spans="1:15" ht="30" customHeight="1">
      <c r="A33" s="148"/>
      <c r="B33" s="89">
        <f t="shared" si="4"/>
        <v>40413</v>
      </c>
      <c r="C33" s="13">
        <f t="shared" si="6"/>
        <v>412</v>
      </c>
      <c r="D33" s="13" t="str">
        <f t="shared" si="0"/>
        <v>19C</v>
      </c>
      <c r="E33" s="3">
        <v>3</v>
      </c>
      <c r="F33" s="3">
        <v>16</v>
      </c>
      <c r="G33" s="3">
        <v>2</v>
      </c>
      <c r="H33" s="3">
        <f t="shared" si="5"/>
        <v>4</v>
      </c>
      <c r="I33" s="11" t="s">
        <v>404</v>
      </c>
      <c r="K33" s="3">
        <v>1</v>
      </c>
      <c r="L33" s="5" t="s">
        <v>332</v>
      </c>
      <c r="M33" s="5" t="s">
        <v>31</v>
      </c>
      <c r="N33" s="36" t="s">
        <v>405</v>
      </c>
      <c r="O33" s="38" t="s">
        <v>376</v>
      </c>
    </row>
    <row r="34" spans="1:15" ht="30" customHeight="1">
      <c r="A34" s="148"/>
      <c r="B34" s="89">
        <f t="shared" si="4"/>
        <v>40415</v>
      </c>
      <c r="C34" s="13">
        <f t="shared" si="6"/>
        <v>414</v>
      </c>
      <c r="D34" s="13" t="str">
        <f t="shared" si="0"/>
        <v>19E</v>
      </c>
      <c r="E34" s="3">
        <v>3</v>
      </c>
      <c r="F34" s="3">
        <v>16</v>
      </c>
      <c r="G34" s="3">
        <v>2</v>
      </c>
      <c r="H34" s="3">
        <f t="shared" si="5"/>
        <v>4</v>
      </c>
      <c r="I34" s="11" t="s">
        <v>406</v>
      </c>
      <c r="K34" s="3">
        <v>0</v>
      </c>
      <c r="L34" s="5" t="s">
        <v>332</v>
      </c>
      <c r="M34" s="5" t="s">
        <v>31</v>
      </c>
      <c r="N34" s="36" t="s">
        <v>405</v>
      </c>
      <c r="O34" s="38" t="s">
        <v>376</v>
      </c>
    </row>
    <row r="35" spans="1:15" ht="45" customHeight="1">
      <c r="A35" s="148"/>
      <c r="B35" s="89">
        <f t="shared" si="4"/>
        <v>40417</v>
      </c>
      <c r="C35" s="13">
        <f t="shared" si="6"/>
        <v>416</v>
      </c>
      <c r="D35" s="13" t="str">
        <f t="shared" si="0"/>
        <v>1A0</v>
      </c>
      <c r="E35" s="3">
        <v>3</v>
      </c>
      <c r="F35" s="3">
        <v>16</v>
      </c>
      <c r="G35" s="3">
        <v>2</v>
      </c>
      <c r="H35" s="3">
        <f t="shared" si="5"/>
        <v>4</v>
      </c>
      <c r="I35" s="129" t="s">
        <v>407</v>
      </c>
      <c r="K35" s="3">
        <v>0</v>
      </c>
      <c r="L35" s="5" t="s">
        <v>332</v>
      </c>
      <c r="M35" s="5" t="s">
        <v>31</v>
      </c>
      <c r="N35" s="36" t="s">
        <v>408</v>
      </c>
      <c r="O35" s="38" t="s">
        <v>376</v>
      </c>
    </row>
    <row r="36" spans="1:15" ht="18.75" customHeight="1">
      <c r="A36" s="148"/>
      <c r="B36" s="89">
        <f t="shared" si="4"/>
        <v>40419</v>
      </c>
      <c r="C36" s="13">
        <f t="shared" si="6"/>
        <v>418</v>
      </c>
      <c r="D36" s="13" t="str">
        <f t="shared" si="0"/>
        <v>1A2</v>
      </c>
      <c r="E36" s="3">
        <v>3</v>
      </c>
      <c r="F36" s="3">
        <v>16</v>
      </c>
      <c r="G36" s="3">
        <v>2</v>
      </c>
      <c r="H36" s="3">
        <f t="shared" si="5"/>
        <v>4</v>
      </c>
      <c r="I36" s="11" t="s">
        <v>409</v>
      </c>
      <c r="K36" s="3">
        <v>0</v>
      </c>
      <c r="L36" s="5" t="s">
        <v>332</v>
      </c>
      <c r="M36" s="5" t="s">
        <v>31</v>
      </c>
      <c r="N36" s="2" t="s">
        <v>524</v>
      </c>
      <c r="O36" s="38" t="s">
        <v>376</v>
      </c>
    </row>
    <row r="37" spans="1:15" ht="18.75" customHeight="1">
      <c r="A37" s="148"/>
      <c r="B37" s="89">
        <f t="shared" si="4"/>
        <v>40421</v>
      </c>
      <c r="C37" s="13">
        <f t="shared" si="6"/>
        <v>420</v>
      </c>
      <c r="D37" s="13" t="str">
        <f t="shared" si="0"/>
        <v>1A4</v>
      </c>
      <c r="E37" s="3">
        <v>3</v>
      </c>
      <c r="F37" s="3">
        <v>16</v>
      </c>
      <c r="G37" s="3">
        <v>2</v>
      </c>
      <c r="H37" s="3">
        <f t="shared" si="5"/>
        <v>4</v>
      </c>
      <c r="I37" s="11" t="s">
        <v>411</v>
      </c>
      <c r="K37" s="3">
        <v>0</v>
      </c>
      <c r="L37" s="5" t="s">
        <v>332</v>
      </c>
      <c r="M37" s="5" t="s">
        <v>31</v>
      </c>
      <c r="N37" s="2" t="s">
        <v>525</v>
      </c>
      <c r="O37" s="38" t="s">
        <v>376</v>
      </c>
    </row>
    <row r="38" spans="1:15" ht="18.75" customHeight="1">
      <c r="A38" s="148"/>
      <c r="B38" s="89">
        <f t="shared" si="4"/>
        <v>40423</v>
      </c>
      <c r="C38" s="13">
        <f t="shared" si="6"/>
        <v>422</v>
      </c>
      <c r="D38" s="13" t="str">
        <f t="shared" si="0"/>
        <v>1A6</v>
      </c>
      <c r="E38" s="3">
        <v>3</v>
      </c>
      <c r="F38" s="3">
        <v>16</v>
      </c>
      <c r="G38" s="3">
        <v>2</v>
      </c>
      <c r="H38" s="3">
        <f t="shared" si="5"/>
        <v>4</v>
      </c>
      <c r="I38" s="11" t="s">
        <v>413</v>
      </c>
      <c r="K38" s="3">
        <v>0</v>
      </c>
      <c r="L38" s="5" t="s">
        <v>332</v>
      </c>
      <c r="M38" s="5" t="s">
        <v>31</v>
      </c>
      <c r="N38" s="2" t="s">
        <v>526</v>
      </c>
      <c r="O38" s="38" t="s">
        <v>376</v>
      </c>
    </row>
    <row r="39" spans="1:15" ht="18.75" customHeight="1" thickBot="1">
      <c r="A39" s="148"/>
      <c r="B39" s="89">
        <f t="shared" si="4"/>
        <v>40425</v>
      </c>
      <c r="C39" s="13">
        <f t="shared" si="6"/>
        <v>424</v>
      </c>
      <c r="D39" s="13" t="str">
        <f t="shared" si="0"/>
        <v>1A8</v>
      </c>
      <c r="E39" s="3">
        <v>3</v>
      </c>
      <c r="F39" s="3">
        <v>16</v>
      </c>
      <c r="G39" s="3">
        <v>2</v>
      </c>
      <c r="H39" s="3">
        <f t="shared" si="5"/>
        <v>4</v>
      </c>
      <c r="I39" s="11" t="s">
        <v>415</v>
      </c>
      <c r="K39" s="3">
        <v>0</v>
      </c>
      <c r="L39" s="5" t="s">
        <v>332</v>
      </c>
      <c r="M39" s="5" t="s">
        <v>31</v>
      </c>
      <c r="N39" s="2" t="s">
        <v>527</v>
      </c>
      <c r="O39" s="38" t="s">
        <v>376</v>
      </c>
    </row>
    <row r="40" spans="1:15" ht="18.75" hidden="1" customHeight="1">
      <c r="A40" s="148"/>
      <c r="B40" s="89">
        <f t="shared" si="4"/>
        <v>40427</v>
      </c>
      <c r="C40" s="13">
        <f t="shared" si="6"/>
        <v>426</v>
      </c>
      <c r="D40" s="13" t="str">
        <f t="shared" si="0"/>
        <v>1AA</v>
      </c>
      <c r="E40" s="3">
        <v>16</v>
      </c>
      <c r="G40" s="3">
        <v>11</v>
      </c>
      <c r="H40" s="3">
        <f t="shared" si="5"/>
        <v>22</v>
      </c>
      <c r="I40" s="11" t="s">
        <v>345</v>
      </c>
      <c r="M40" s="5" t="s">
        <v>31</v>
      </c>
      <c r="N40" s="2" t="s">
        <v>460</v>
      </c>
      <c r="O40" s="38" t="s">
        <v>376</v>
      </c>
    </row>
    <row r="41" spans="1:15" ht="52.5" hidden="1" customHeight="1">
      <c r="A41" s="148"/>
      <c r="B41" s="89">
        <f t="shared" si="4"/>
        <v>40438</v>
      </c>
      <c r="C41" s="13">
        <f>C40+G40</f>
        <v>437</v>
      </c>
      <c r="D41" s="13" t="str">
        <f t="shared" si="0"/>
        <v>1B5</v>
      </c>
      <c r="E41" s="3">
        <v>16</v>
      </c>
      <c r="G41" s="3">
        <v>1</v>
      </c>
      <c r="H41" s="3">
        <f t="shared" si="5"/>
        <v>2</v>
      </c>
      <c r="I41" s="11" t="s">
        <v>420</v>
      </c>
      <c r="K41" s="85" t="s">
        <v>421</v>
      </c>
      <c r="L41" s="5" t="s">
        <v>422</v>
      </c>
      <c r="M41" s="5" t="s">
        <v>31</v>
      </c>
      <c r="N41" s="36" t="s">
        <v>423</v>
      </c>
      <c r="O41" s="38" t="s">
        <v>376</v>
      </c>
    </row>
    <row r="42" spans="1:15" ht="18.75" hidden="1" customHeight="1">
      <c r="A42" s="148"/>
      <c r="B42" s="89">
        <f t="shared" si="4"/>
        <v>40439</v>
      </c>
      <c r="C42" s="13">
        <f t="shared" si="6"/>
        <v>438</v>
      </c>
      <c r="D42" s="13" t="str">
        <f t="shared" si="0"/>
        <v>1B6</v>
      </c>
      <c r="E42" s="3">
        <v>16</v>
      </c>
      <c r="G42" s="3">
        <v>1</v>
      </c>
      <c r="H42" s="3">
        <f t="shared" si="5"/>
        <v>2</v>
      </c>
      <c r="I42" s="11" t="s">
        <v>424</v>
      </c>
      <c r="K42" s="85" t="s">
        <v>425</v>
      </c>
      <c r="L42" s="5" t="s">
        <v>422</v>
      </c>
      <c r="M42" s="5" t="s">
        <v>31</v>
      </c>
      <c r="N42" s="2" t="s">
        <v>426</v>
      </c>
      <c r="O42" s="38" t="s">
        <v>376</v>
      </c>
    </row>
    <row r="43" spans="1:15" ht="18.75" hidden="1" customHeight="1" thickBot="1">
      <c r="A43" s="149"/>
      <c r="B43" s="89">
        <f t="shared" si="4"/>
        <v>40440</v>
      </c>
      <c r="C43" s="13">
        <f t="shared" si="6"/>
        <v>439</v>
      </c>
      <c r="D43" s="74" t="str">
        <f t="shared" si="0"/>
        <v>1B7</v>
      </c>
      <c r="E43" s="90">
        <v>16</v>
      </c>
      <c r="F43" s="90"/>
      <c r="G43" s="90">
        <v>1</v>
      </c>
      <c r="H43" s="90">
        <f t="shared" si="5"/>
        <v>2</v>
      </c>
      <c r="I43" s="115" t="s">
        <v>427</v>
      </c>
      <c r="J43" s="92"/>
      <c r="K43" s="120" t="s">
        <v>428</v>
      </c>
      <c r="L43" s="92" t="s">
        <v>422</v>
      </c>
      <c r="M43" s="92" t="s">
        <v>31</v>
      </c>
      <c r="N43" s="2" t="s">
        <v>426</v>
      </c>
      <c r="O43" s="38" t="s">
        <v>376</v>
      </c>
    </row>
    <row r="44" spans="1:15" ht="18.75">
      <c r="A44" s="40"/>
      <c r="B44" s="32"/>
      <c r="C44" s="32"/>
      <c r="D44" s="32"/>
      <c r="E44" s="6"/>
      <c r="F44" s="6"/>
      <c r="G44" s="6"/>
      <c r="H44" s="6"/>
      <c r="I44" s="4"/>
      <c r="J44" s="4"/>
      <c r="K44" s="6"/>
      <c r="L44" s="4"/>
      <c r="M44" s="4"/>
      <c r="N44" s="34"/>
      <c r="O44" s="4"/>
    </row>
    <row r="45" spans="1:15" ht="18.75">
      <c r="B45" s="13"/>
      <c r="C45" s="13"/>
      <c r="D45" s="13"/>
    </row>
    <row r="46" spans="1:15" ht="18.75">
      <c r="B46" s="13"/>
      <c r="C46" s="13"/>
      <c r="D46" s="13"/>
    </row>
    <row r="47" spans="1:15" ht="18.75">
      <c r="B47" s="13"/>
      <c r="C47" s="13"/>
      <c r="D47" s="13"/>
    </row>
    <row r="48" spans="1:15" ht="18.75">
      <c r="B48" s="13"/>
      <c r="C48" s="13"/>
      <c r="D48" s="13"/>
    </row>
    <row r="49" spans="2:4" ht="18.75">
      <c r="B49" s="13"/>
      <c r="C49" s="13"/>
      <c r="D49" s="13"/>
    </row>
    <row r="50" spans="2:4" ht="18.75">
      <c r="B50" s="13"/>
      <c r="C50" s="13"/>
      <c r="D50" s="13"/>
    </row>
    <row r="51" spans="2:4" ht="18.75">
      <c r="B51" s="13"/>
      <c r="C51" s="13"/>
      <c r="D51" s="13"/>
    </row>
    <row r="52" spans="2:4" ht="18.75">
      <c r="B52" s="13"/>
      <c r="C52" s="13"/>
      <c r="D52" s="13"/>
    </row>
    <row r="53" spans="2:4" ht="18.75">
      <c r="B53" s="13"/>
      <c r="C53" s="13"/>
      <c r="D53" s="13"/>
    </row>
    <row r="54" spans="2:4" ht="18.75">
      <c r="B54" s="13"/>
      <c r="C54" s="13"/>
      <c r="D54" s="13"/>
    </row>
    <row r="55" spans="2:4" ht="18.75">
      <c r="B55" s="13"/>
      <c r="C55" s="13"/>
      <c r="D55" s="13"/>
    </row>
    <row r="56" spans="2:4" ht="18.75">
      <c r="B56" s="13"/>
      <c r="C56" s="13"/>
      <c r="D56" s="13"/>
    </row>
    <row r="57" spans="2:4" ht="18.75">
      <c r="B57" s="13"/>
      <c r="C57" s="13"/>
      <c r="D57" s="13"/>
    </row>
  </sheetData>
  <mergeCells count="3">
    <mergeCell ref="A9:A21"/>
    <mergeCell ref="A22:A24"/>
    <mergeCell ref="A25:A43"/>
  </mergeCells>
  <dataValidations count="1">
    <dataValidation type="whole" allowBlank="1" showInputMessage="1" showErrorMessage="1" sqref="I4:I6" xr:uid="{00000000-0002-0000-1000-000000000000}">
      <formula1>1</formula1>
      <formula2>40</formula2>
    </dataValidation>
  </dataValidations>
  <pageMargins left="0.7" right="0.7" top="0.75" bottom="0.75" header="0.3" footer="0.3"/>
  <pageSetup orientation="portrait" r:id="rId1"/>
  <tableParts count="1">
    <tablePart r:id="rId2"/>
  </tableParts>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dimension ref="A2:O59"/>
  <sheetViews>
    <sheetView zoomScale="70" zoomScaleNormal="70" workbookViewId="0">
      <selection activeCell="I35" sqref="I35"/>
    </sheetView>
  </sheetViews>
  <sheetFormatPr defaultColWidth="9.140625" defaultRowHeight="15"/>
  <cols>
    <col min="1" max="1" width="24.42578125" style="1" customWidth="1"/>
    <col min="2" max="4" width="15" style="3" customWidth="1"/>
    <col min="5" max="6" width="11.42578125" style="3" customWidth="1"/>
    <col min="7" max="7" width="14.140625" style="3" customWidth="1"/>
    <col min="8" max="8" width="10" style="3" customWidth="1"/>
    <col min="9" max="9" width="40.42578125" style="5" customWidth="1"/>
    <col min="10" max="10" width="14.42578125" style="5" customWidth="1"/>
    <col min="11" max="11" width="8.42578125" style="3" customWidth="1"/>
    <col min="12" max="12" width="8.42578125" style="5" customWidth="1"/>
    <col min="13" max="13" width="14.42578125" style="5" customWidth="1"/>
    <col min="14" max="14" width="84.85546875" style="2" customWidth="1"/>
    <col min="15" max="15" width="33.85546875" style="5" customWidth="1"/>
    <col min="16" max="16384" width="9.140625" style="1"/>
  </cols>
  <sheetData>
    <row r="2" spans="1:15" ht="46.5">
      <c r="A2" s="14" t="s">
        <v>602</v>
      </c>
    </row>
    <row r="3" spans="1:15" ht="15.75" thickBot="1"/>
    <row r="4" spans="1:15" s="17" customFormat="1" ht="34.5" thickBot="1">
      <c r="A4" s="7" t="s">
        <v>361</v>
      </c>
      <c r="B4" s="8"/>
      <c r="C4" s="8"/>
      <c r="D4" s="8"/>
      <c r="E4" s="8"/>
      <c r="F4" s="8"/>
      <c r="G4" s="8"/>
      <c r="H4" s="8"/>
      <c r="I4" s="33">
        <v>1</v>
      </c>
      <c r="J4" s="15" t="s">
        <v>362</v>
      </c>
      <c r="K4" s="8"/>
      <c r="L4" s="9"/>
      <c r="M4" s="9"/>
      <c r="N4" s="16"/>
      <c r="O4" s="9"/>
    </row>
    <row r="5" spans="1:15" s="30" customFormat="1" ht="18.75">
      <c r="A5" s="25"/>
      <c r="B5" s="26"/>
      <c r="C5" s="26"/>
      <c r="D5" s="26"/>
      <c r="E5" s="26"/>
      <c r="F5" s="26"/>
      <c r="G5" s="26"/>
      <c r="H5" s="26"/>
      <c r="I5" s="27"/>
      <c r="J5" s="31" t="s">
        <v>363</v>
      </c>
      <c r="K5" s="26"/>
      <c r="L5" s="28"/>
      <c r="M5" s="28"/>
      <c r="N5" s="29"/>
      <c r="O5" s="28"/>
    </row>
    <row r="6" spans="1:15" s="17" customFormat="1" ht="17.100000000000001" customHeight="1">
      <c r="A6" s="7"/>
      <c r="B6" s="8"/>
      <c r="C6" s="8"/>
      <c r="D6" s="8"/>
      <c r="E6" s="8"/>
      <c r="F6" s="8"/>
      <c r="G6" s="8"/>
      <c r="H6" s="8"/>
      <c r="I6" s="24"/>
      <c r="J6" s="15"/>
      <c r="K6" s="8"/>
      <c r="L6" s="9"/>
      <c r="M6" s="9"/>
      <c r="N6" s="16"/>
      <c r="O6" s="9"/>
    </row>
    <row r="7" spans="1:15" s="18" customFormat="1" ht="27" customHeight="1">
      <c r="B7" s="18" t="s">
        <v>2</v>
      </c>
      <c r="C7" s="18" t="s">
        <v>3</v>
      </c>
      <c r="D7" s="18" t="s">
        <v>4</v>
      </c>
      <c r="E7" s="18" t="s">
        <v>5</v>
      </c>
      <c r="G7" s="18" t="s">
        <v>6</v>
      </c>
      <c r="H7" s="18" t="s">
        <v>7</v>
      </c>
      <c r="I7" s="18" t="s">
        <v>8</v>
      </c>
      <c r="J7" s="18" t="s">
        <v>9</v>
      </c>
      <c r="K7" s="18" t="s">
        <v>10</v>
      </c>
      <c r="L7" s="18" t="s">
        <v>11</v>
      </c>
      <c r="M7" s="18" t="s">
        <v>12</v>
      </c>
      <c r="N7" s="19" t="s">
        <v>13</v>
      </c>
      <c r="O7" s="18" t="s">
        <v>364</v>
      </c>
    </row>
    <row r="8" spans="1:15" s="23" customFormat="1" ht="57" thickBot="1">
      <c r="A8" s="20"/>
      <c r="B8" s="21" t="s">
        <v>14</v>
      </c>
      <c r="C8" s="21" t="s">
        <v>15</v>
      </c>
      <c r="D8" s="21" t="s">
        <v>16</v>
      </c>
      <c r="E8" s="21" t="s">
        <v>17</v>
      </c>
      <c r="F8" s="21" t="s">
        <v>18</v>
      </c>
      <c r="G8" s="21" t="s">
        <v>365</v>
      </c>
      <c r="H8" s="21" t="s">
        <v>21</v>
      </c>
      <c r="I8" s="22" t="s">
        <v>22</v>
      </c>
      <c r="J8" s="22" t="s">
        <v>366</v>
      </c>
      <c r="K8" s="21" t="s">
        <v>24</v>
      </c>
      <c r="L8" s="22" t="s">
        <v>25</v>
      </c>
      <c r="M8" s="22" t="s">
        <v>26</v>
      </c>
      <c r="N8" s="22" t="s">
        <v>367</v>
      </c>
      <c r="O8" s="22" t="s">
        <v>368</v>
      </c>
    </row>
    <row r="9" spans="1:15" ht="18.75" customHeight="1">
      <c r="A9" s="147" t="s">
        <v>369</v>
      </c>
      <c r="B9" s="12">
        <f>C9+30001</f>
        <v>30001</v>
      </c>
      <c r="C9" s="32">
        <f>((I4-1)*32)</f>
        <v>0</v>
      </c>
      <c r="D9" s="32" t="str">
        <f t="shared" ref="D9:D45" si="0">DEC2HEX(C9)</f>
        <v>0</v>
      </c>
      <c r="E9" s="6">
        <v>4</v>
      </c>
      <c r="F9" s="6"/>
      <c r="G9" s="6">
        <v>1</v>
      </c>
      <c r="H9" s="6">
        <f t="shared" ref="H9:H21" si="1">G9*2</f>
        <v>2</v>
      </c>
      <c r="I9" s="10" t="s">
        <v>370</v>
      </c>
      <c r="J9" s="4" t="s">
        <v>371</v>
      </c>
      <c r="K9" s="4"/>
      <c r="L9" s="4" t="s">
        <v>30</v>
      </c>
      <c r="M9" s="4" t="s">
        <v>86</v>
      </c>
      <c r="N9" s="34" t="s">
        <v>372</v>
      </c>
      <c r="O9" s="37"/>
    </row>
    <row r="10" spans="1:15" ht="18.75" customHeight="1">
      <c r="A10" s="148"/>
      <c r="B10" s="89">
        <f>C10+30001</f>
        <v>30002</v>
      </c>
      <c r="C10" s="13">
        <f>C9+G9</f>
        <v>1</v>
      </c>
      <c r="D10" s="13" t="str">
        <f t="shared" si="0"/>
        <v>1</v>
      </c>
      <c r="E10" s="3">
        <v>4</v>
      </c>
      <c r="G10" s="3">
        <v>2</v>
      </c>
      <c r="H10" s="3">
        <f t="shared" si="1"/>
        <v>4</v>
      </c>
      <c r="I10" s="129" t="s">
        <v>603</v>
      </c>
      <c r="J10" s="5" t="s">
        <v>604</v>
      </c>
      <c r="K10" s="5"/>
      <c r="L10" s="5" t="s">
        <v>332</v>
      </c>
      <c r="M10" s="5" t="s">
        <v>86</v>
      </c>
      <c r="N10" s="2" t="s">
        <v>605</v>
      </c>
      <c r="O10" s="38"/>
    </row>
    <row r="11" spans="1:15" ht="18.75">
      <c r="A11" s="148"/>
      <c r="B11" s="89">
        <f t="shared" ref="B11:B21" si="2">C11+30001</f>
        <v>30004</v>
      </c>
      <c r="C11" s="13">
        <f t="shared" ref="C11:C21" si="3">C10+G10</f>
        <v>3</v>
      </c>
      <c r="D11" s="13" t="str">
        <f t="shared" si="0"/>
        <v>3</v>
      </c>
      <c r="E11" s="3">
        <v>4</v>
      </c>
      <c r="G11" s="3">
        <v>1</v>
      </c>
      <c r="H11" s="3">
        <f t="shared" si="1"/>
        <v>2</v>
      </c>
      <c r="I11" s="11" t="s">
        <v>377</v>
      </c>
      <c r="K11" s="5"/>
      <c r="L11" s="5" t="s">
        <v>30</v>
      </c>
      <c r="M11" s="5" t="s">
        <v>86</v>
      </c>
      <c r="N11" s="35" t="s">
        <v>378</v>
      </c>
      <c r="O11" s="38"/>
    </row>
    <row r="12" spans="1:15" ht="18.75" customHeight="1">
      <c r="A12" s="148"/>
      <c r="B12" s="89">
        <f t="shared" si="2"/>
        <v>30005</v>
      </c>
      <c r="C12" s="13">
        <f t="shared" si="3"/>
        <v>4</v>
      </c>
      <c r="D12" s="13" t="str">
        <f t="shared" si="0"/>
        <v>4</v>
      </c>
      <c r="E12" s="3">
        <v>4</v>
      </c>
      <c r="G12" s="3">
        <v>2</v>
      </c>
      <c r="H12" s="3">
        <f t="shared" si="1"/>
        <v>4</v>
      </c>
      <c r="I12" s="11" t="s">
        <v>575</v>
      </c>
      <c r="K12" s="5"/>
      <c r="L12" s="5" t="s">
        <v>332</v>
      </c>
      <c r="M12" s="5" t="s">
        <v>86</v>
      </c>
      <c r="N12" s="35" t="s">
        <v>576</v>
      </c>
      <c r="O12" s="38" t="s">
        <v>376</v>
      </c>
    </row>
    <row r="13" spans="1:15" ht="18.75">
      <c r="A13" s="148"/>
      <c r="B13" s="89">
        <f t="shared" si="2"/>
        <v>30007</v>
      </c>
      <c r="C13" s="13">
        <f t="shared" si="3"/>
        <v>6</v>
      </c>
      <c r="D13" s="13" t="str">
        <f t="shared" si="0"/>
        <v>6</v>
      </c>
      <c r="E13" s="3">
        <v>4</v>
      </c>
      <c r="G13" s="3">
        <v>1</v>
      </c>
      <c r="H13" s="3">
        <f t="shared" si="1"/>
        <v>2</v>
      </c>
      <c r="I13" s="11" t="s">
        <v>506</v>
      </c>
      <c r="K13" s="5"/>
      <c r="L13" s="5" t="s">
        <v>30</v>
      </c>
      <c r="M13" s="5" t="s">
        <v>86</v>
      </c>
      <c r="N13" s="35" t="s">
        <v>507</v>
      </c>
      <c r="O13" s="38" t="s">
        <v>376</v>
      </c>
    </row>
    <row r="14" spans="1:15" ht="18.75" customHeight="1">
      <c r="A14" s="148"/>
      <c r="B14" s="89">
        <f t="shared" si="2"/>
        <v>30008</v>
      </c>
      <c r="C14" s="13">
        <f t="shared" si="3"/>
        <v>7</v>
      </c>
      <c r="D14" s="13" t="str">
        <f t="shared" si="0"/>
        <v>7</v>
      </c>
      <c r="E14" s="3">
        <v>4</v>
      </c>
      <c r="G14" s="3">
        <v>2</v>
      </c>
      <c r="H14" s="3">
        <f t="shared" si="1"/>
        <v>4</v>
      </c>
      <c r="I14" s="11" t="s">
        <v>508</v>
      </c>
      <c r="K14" s="5"/>
      <c r="L14" s="5" t="s">
        <v>34</v>
      </c>
      <c r="M14" s="5" t="s">
        <v>86</v>
      </c>
      <c r="N14" s="35" t="s">
        <v>509</v>
      </c>
      <c r="O14" s="38" t="s">
        <v>376</v>
      </c>
    </row>
    <row r="15" spans="1:15" ht="18.75" customHeight="1">
      <c r="A15" s="148"/>
      <c r="B15" s="89">
        <f t="shared" si="2"/>
        <v>30010</v>
      </c>
      <c r="C15" s="13">
        <f t="shared" si="3"/>
        <v>9</v>
      </c>
      <c r="D15" s="13" t="str">
        <f t="shared" si="0"/>
        <v>9</v>
      </c>
      <c r="E15" s="3">
        <v>4</v>
      </c>
      <c r="G15" s="3">
        <v>2</v>
      </c>
      <c r="H15" s="3">
        <f t="shared" si="1"/>
        <v>4</v>
      </c>
      <c r="I15" s="11" t="s">
        <v>510</v>
      </c>
      <c r="K15" s="5"/>
      <c r="L15" s="5" t="s">
        <v>34</v>
      </c>
      <c r="M15" s="5" t="s">
        <v>86</v>
      </c>
      <c r="N15" s="35" t="s">
        <v>511</v>
      </c>
      <c r="O15" s="38" t="s">
        <v>376</v>
      </c>
    </row>
    <row r="16" spans="1:15" ht="18.75" customHeight="1">
      <c r="A16" s="148"/>
      <c r="B16" s="89">
        <f t="shared" si="2"/>
        <v>30012</v>
      </c>
      <c r="C16" s="13">
        <f t="shared" si="3"/>
        <v>11</v>
      </c>
      <c r="D16" s="13" t="str">
        <f t="shared" si="0"/>
        <v>B</v>
      </c>
      <c r="E16" s="3">
        <v>4</v>
      </c>
      <c r="G16" s="3">
        <v>2</v>
      </c>
      <c r="H16" s="3">
        <f t="shared" si="1"/>
        <v>4</v>
      </c>
      <c r="I16" s="11" t="s">
        <v>512</v>
      </c>
      <c r="K16" s="5"/>
      <c r="L16" s="5" t="s">
        <v>34</v>
      </c>
      <c r="M16" s="5" t="s">
        <v>86</v>
      </c>
      <c r="N16" s="35" t="s">
        <v>513</v>
      </c>
      <c r="O16" s="38" t="s">
        <v>376</v>
      </c>
    </row>
    <row r="17" spans="1:15" ht="18.75" customHeight="1">
      <c r="A17" s="148"/>
      <c r="B17" s="89">
        <f t="shared" si="2"/>
        <v>30014</v>
      </c>
      <c r="C17" s="13">
        <f t="shared" si="3"/>
        <v>13</v>
      </c>
      <c r="D17" s="13" t="str">
        <f t="shared" si="0"/>
        <v>D</v>
      </c>
      <c r="E17" s="3">
        <v>4</v>
      </c>
      <c r="G17" s="3">
        <v>2</v>
      </c>
      <c r="H17" s="3">
        <f t="shared" si="1"/>
        <v>4</v>
      </c>
      <c r="I17" s="11" t="s">
        <v>514</v>
      </c>
      <c r="K17" s="5"/>
      <c r="L17" s="5" t="s">
        <v>34</v>
      </c>
      <c r="M17" s="5" t="s">
        <v>86</v>
      </c>
      <c r="N17" s="35" t="s">
        <v>515</v>
      </c>
      <c r="O17" s="38" t="s">
        <v>376</v>
      </c>
    </row>
    <row r="18" spans="1:15" ht="18.75" customHeight="1">
      <c r="A18" s="148"/>
      <c r="B18" s="89">
        <f t="shared" si="2"/>
        <v>30016</v>
      </c>
      <c r="C18" s="13">
        <f t="shared" si="3"/>
        <v>15</v>
      </c>
      <c r="D18" s="13" t="str">
        <f t="shared" si="0"/>
        <v>F</v>
      </c>
      <c r="E18" s="3">
        <v>4</v>
      </c>
      <c r="G18" s="3">
        <v>2</v>
      </c>
      <c r="H18" s="3">
        <f t="shared" si="1"/>
        <v>4</v>
      </c>
      <c r="I18" s="11" t="s">
        <v>516</v>
      </c>
      <c r="K18" s="5"/>
      <c r="L18" s="5" t="s">
        <v>34</v>
      </c>
      <c r="M18" s="5" t="s">
        <v>86</v>
      </c>
      <c r="N18" s="35" t="s">
        <v>517</v>
      </c>
      <c r="O18" s="38" t="s">
        <v>376</v>
      </c>
    </row>
    <row r="19" spans="1:15" ht="18.75" customHeight="1">
      <c r="A19" s="148"/>
      <c r="B19" s="89">
        <f t="shared" si="2"/>
        <v>30018</v>
      </c>
      <c r="C19" s="13">
        <f t="shared" si="3"/>
        <v>17</v>
      </c>
      <c r="D19" s="13" t="str">
        <f t="shared" si="0"/>
        <v>11</v>
      </c>
      <c r="E19" s="3">
        <v>4</v>
      </c>
      <c r="G19" s="3">
        <v>2</v>
      </c>
      <c r="H19" s="3">
        <f t="shared" si="1"/>
        <v>4</v>
      </c>
      <c r="I19" s="11" t="s">
        <v>518</v>
      </c>
      <c r="K19" s="5"/>
      <c r="L19" s="5" t="s">
        <v>34</v>
      </c>
      <c r="M19" s="5" t="s">
        <v>86</v>
      </c>
      <c r="N19" s="35" t="s">
        <v>519</v>
      </c>
      <c r="O19" s="38" t="s">
        <v>376</v>
      </c>
    </row>
    <row r="20" spans="1:15" ht="18.75" customHeight="1">
      <c r="A20" s="148"/>
      <c r="B20" s="89">
        <f t="shared" si="2"/>
        <v>30020</v>
      </c>
      <c r="C20" s="13">
        <f t="shared" si="3"/>
        <v>19</v>
      </c>
      <c r="D20" s="13" t="str">
        <f t="shared" si="0"/>
        <v>13</v>
      </c>
      <c r="E20" s="3">
        <v>4</v>
      </c>
      <c r="G20" s="3">
        <v>2</v>
      </c>
      <c r="H20" s="3">
        <f t="shared" si="1"/>
        <v>4</v>
      </c>
      <c r="I20" s="11" t="s">
        <v>520</v>
      </c>
      <c r="K20" s="5"/>
      <c r="L20" s="5" t="s">
        <v>34</v>
      </c>
      <c r="M20" s="5" t="s">
        <v>86</v>
      </c>
      <c r="N20" s="35" t="s">
        <v>521</v>
      </c>
      <c r="O20" s="38" t="s">
        <v>376</v>
      </c>
    </row>
    <row r="21" spans="1:15" ht="18.75" customHeight="1" thickBot="1">
      <c r="A21" s="149"/>
      <c r="B21" s="97">
        <f t="shared" si="2"/>
        <v>30022</v>
      </c>
      <c r="C21" s="74">
        <f t="shared" si="3"/>
        <v>21</v>
      </c>
      <c r="D21" s="74" t="str">
        <f t="shared" si="0"/>
        <v>15</v>
      </c>
      <c r="E21" s="3">
        <v>4</v>
      </c>
      <c r="G21" s="3">
        <v>2</v>
      </c>
      <c r="H21" s="3">
        <f t="shared" si="1"/>
        <v>4</v>
      </c>
      <c r="I21" s="11" t="s">
        <v>522</v>
      </c>
      <c r="K21" s="5"/>
      <c r="L21" s="5" t="s">
        <v>34</v>
      </c>
      <c r="M21" s="5" t="s">
        <v>86</v>
      </c>
      <c r="N21" s="35" t="s">
        <v>523</v>
      </c>
      <c r="O21" s="38" t="s">
        <v>376</v>
      </c>
    </row>
    <row r="22" spans="1:15" ht="30">
      <c r="A22" s="147" t="s">
        <v>384</v>
      </c>
      <c r="B22" s="98">
        <f t="shared" ref="B22:B45" si="4">C22+40001</f>
        <v>40029</v>
      </c>
      <c r="C22" s="99">
        <f>(28+QUOTIENT((I4-1),2))</f>
        <v>28</v>
      </c>
      <c r="D22" s="99" t="str">
        <f t="shared" si="0"/>
        <v>1C</v>
      </c>
      <c r="E22" s="100">
        <v>3</v>
      </c>
      <c r="F22" s="100"/>
      <c r="G22" s="100">
        <v>1</v>
      </c>
      <c r="H22" s="100">
        <v>2</v>
      </c>
      <c r="I22" s="101" t="s">
        <v>385</v>
      </c>
      <c r="J22" s="102" t="s">
        <v>133</v>
      </c>
      <c r="K22" s="103"/>
      <c r="L22" s="104" t="s">
        <v>130</v>
      </c>
      <c r="M22" s="104" t="s">
        <v>86</v>
      </c>
      <c r="N22" s="105" t="s">
        <v>386</v>
      </c>
      <c r="O22" s="106"/>
    </row>
    <row r="23" spans="1:15" ht="30">
      <c r="A23" s="148"/>
      <c r="B23" s="107">
        <f t="shared" si="4"/>
        <v>40069</v>
      </c>
      <c r="C23" s="108">
        <f>(68+QUOTIENT((I4-1),2))</f>
        <v>68</v>
      </c>
      <c r="D23" s="99" t="str">
        <f t="shared" si="0"/>
        <v>44</v>
      </c>
      <c r="E23" s="109">
        <v>3</v>
      </c>
      <c r="F23" s="109"/>
      <c r="G23" s="109">
        <v>1</v>
      </c>
      <c r="H23" s="109">
        <f t="shared" ref="H23:H45" si="5">G23*2</f>
        <v>2</v>
      </c>
      <c r="I23" s="110" t="s">
        <v>387</v>
      </c>
      <c r="J23" s="111" t="s">
        <v>158</v>
      </c>
      <c r="K23" s="112"/>
      <c r="L23" s="113" t="s">
        <v>130</v>
      </c>
      <c r="M23" s="113" t="s">
        <v>86</v>
      </c>
      <c r="N23" s="36" t="s">
        <v>386</v>
      </c>
      <c r="O23" s="114"/>
    </row>
    <row r="24" spans="1:15" ht="30.75" thickBot="1">
      <c r="A24" s="148"/>
      <c r="B24" s="98">
        <f t="shared" si="4"/>
        <v>40189</v>
      </c>
      <c r="C24" s="99">
        <f>(188+QUOTIENT((I4-1),2))</f>
        <v>188</v>
      </c>
      <c r="D24" s="99" t="str">
        <f t="shared" si="0"/>
        <v>BC</v>
      </c>
      <c r="E24" s="109">
        <v>3</v>
      </c>
      <c r="F24" s="109"/>
      <c r="G24" s="109">
        <v>1</v>
      </c>
      <c r="H24" s="109">
        <f t="shared" si="5"/>
        <v>2</v>
      </c>
      <c r="I24" s="110" t="s">
        <v>388</v>
      </c>
      <c r="J24" s="113" t="s">
        <v>82</v>
      </c>
      <c r="K24" s="109"/>
      <c r="L24" s="113" t="s">
        <v>130</v>
      </c>
      <c r="M24" s="113" t="s">
        <v>86</v>
      </c>
      <c r="N24" s="36" t="s">
        <v>386</v>
      </c>
      <c r="O24" s="38" t="s">
        <v>376</v>
      </c>
    </row>
    <row r="25" spans="1:15" ht="52.5" customHeight="1">
      <c r="A25" s="147" t="s">
        <v>389</v>
      </c>
      <c r="B25" s="12">
        <f t="shared" si="4"/>
        <v>40401</v>
      </c>
      <c r="C25" s="32">
        <f>(400+(I4-1)*40)</f>
        <v>400</v>
      </c>
      <c r="D25" s="32" t="str">
        <f t="shared" si="0"/>
        <v>190</v>
      </c>
      <c r="E25" s="6">
        <v>3</v>
      </c>
      <c r="F25" s="6">
        <v>16</v>
      </c>
      <c r="G25" s="6">
        <v>1</v>
      </c>
      <c r="H25" s="6">
        <f t="shared" si="5"/>
        <v>2</v>
      </c>
      <c r="I25" s="10" t="s">
        <v>390</v>
      </c>
      <c r="J25" s="4" t="s">
        <v>391</v>
      </c>
      <c r="K25" s="6">
        <v>120</v>
      </c>
      <c r="L25" s="4" t="s">
        <v>30</v>
      </c>
      <c r="M25" s="4" t="s">
        <v>31</v>
      </c>
      <c r="N25" s="105" t="s">
        <v>392</v>
      </c>
      <c r="O25" s="37" t="s">
        <v>376</v>
      </c>
    </row>
    <row r="26" spans="1:15" ht="37.5" customHeight="1">
      <c r="A26" s="148"/>
      <c r="B26" s="89">
        <f t="shared" si="4"/>
        <v>40402</v>
      </c>
      <c r="C26" s="13">
        <f>C25+G25</f>
        <v>401</v>
      </c>
      <c r="D26" s="13" t="str">
        <f t="shared" si="0"/>
        <v>191</v>
      </c>
      <c r="E26" s="3">
        <v>3</v>
      </c>
      <c r="F26" s="3">
        <v>16</v>
      </c>
      <c r="G26" s="3">
        <v>1</v>
      </c>
      <c r="H26" s="3">
        <f t="shared" si="5"/>
        <v>2</v>
      </c>
      <c r="I26" s="11" t="s">
        <v>393</v>
      </c>
      <c r="J26" s="5" t="s">
        <v>394</v>
      </c>
      <c r="K26" s="3">
        <v>600</v>
      </c>
      <c r="L26" s="5" t="s">
        <v>30</v>
      </c>
      <c r="M26" s="5" t="s">
        <v>31</v>
      </c>
      <c r="N26" s="36" t="s">
        <v>395</v>
      </c>
      <c r="O26" s="38" t="s">
        <v>376</v>
      </c>
    </row>
    <row r="27" spans="1:15" ht="37.5" customHeight="1">
      <c r="A27" s="148"/>
      <c r="B27" s="89">
        <f t="shared" si="4"/>
        <v>40403</v>
      </c>
      <c r="C27" s="13">
        <f t="shared" ref="C27:C45" si="6">C26+G26</f>
        <v>402</v>
      </c>
      <c r="D27" s="118" t="str">
        <f>DEC2HEX(C27)</f>
        <v>192</v>
      </c>
      <c r="E27" s="3">
        <v>3</v>
      </c>
      <c r="F27" s="3">
        <v>16</v>
      </c>
      <c r="G27" s="3">
        <v>2</v>
      </c>
      <c r="H27" s="3">
        <f>G27*2</f>
        <v>4</v>
      </c>
      <c r="I27" s="11" t="s">
        <v>263</v>
      </c>
      <c r="K27" s="3">
        <v>0</v>
      </c>
      <c r="L27" s="5" t="s">
        <v>34</v>
      </c>
      <c r="M27" s="5" t="s">
        <v>31</v>
      </c>
      <c r="N27" s="36" t="s">
        <v>396</v>
      </c>
      <c r="O27" s="38" t="s">
        <v>376</v>
      </c>
    </row>
    <row r="28" spans="1:15" ht="37.5" customHeight="1">
      <c r="A28" s="148"/>
      <c r="B28" s="89">
        <f t="shared" si="4"/>
        <v>40405</v>
      </c>
      <c r="C28" s="13">
        <f t="shared" si="6"/>
        <v>404</v>
      </c>
      <c r="D28" s="13" t="str">
        <f t="shared" si="0"/>
        <v>194</v>
      </c>
      <c r="E28" s="3">
        <v>3</v>
      </c>
      <c r="F28" s="3">
        <v>16</v>
      </c>
      <c r="G28" s="3">
        <v>2</v>
      </c>
      <c r="H28" s="3">
        <f t="shared" si="5"/>
        <v>4</v>
      </c>
      <c r="I28" s="11" t="s">
        <v>330</v>
      </c>
      <c r="J28" s="84" t="s">
        <v>397</v>
      </c>
      <c r="K28" s="3">
        <v>433.92</v>
      </c>
      <c r="L28" s="5" t="s">
        <v>332</v>
      </c>
      <c r="M28" s="5" t="s">
        <v>31</v>
      </c>
      <c r="N28" s="36" t="s">
        <v>398</v>
      </c>
      <c r="O28" s="38" t="s">
        <v>376</v>
      </c>
    </row>
    <row r="29" spans="1:15" ht="60" customHeight="1">
      <c r="A29" s="148"/>
      <c r="B29" s="89">
        <f t="shared" si="4"/>
        <v>40407</v>
      </c>
      <c r="C29" s="13">
        <f t="shared" si="6"/>
        <v>406</v>
      </c>
      <c r="D29" s="13" t="str">
        <f t="shared" si="0"/>
        <v>196</v>
      </c>
      <c r="E29" s="3">
        <v>3</v>
      </c>
      <c r="F29" s="3">
        <v>16</v>
      </c>
      <c r="G29" s="3">
        <v>1</v>
      </c>
      <c r="H29" s="3">
        <f t="shared" si="5"/>
        <v>2</v>
      </c>
      <c r="I29" s="11" t="s">
        <v>334</v>
      </c>
      <c r="J29" s="5" t="s">
        <v>335</v>
      </c>
      <c r="K29" s="3">
        <v>15</v>
      </c>
      <c r="L29" s="5" t="s">
        <v>210</v>
      </c>
      <c r="M29" s="5" t="s">
        <v>31</v>
      </c>
      <c r="N29" s="36" t="s">
        <v>399</v>
      </c>
      <c r="O29" s="38" t="s">
        <v>376</v>
      </c>
    </row>
    <row r="30" spans="1:15" ht="45" customHeight="1">
      <c r="A30" s="148"/>
      <c r="B30" s="89">
        <f t="shared" si="4"/>
        <v>40408</v>
      </c>
      <c r="C30" s="13">
        <f t="shared" si="6"/>
        <v>407</v>
      </c>
      <c r="D30" s="13" t="str">
        <f t="shared" si="0"/>
        <v>197</v>
      </c>
      <c r="E30" s="3">
        <v>3</v>
      </c>
      <c r="F30" s="3">
        <v>16</v>
      </c>
      <c r="G30" s="3">
        <v>1</v>
      </c>
      <c r="H30" s="3">
        <f t="shared" si="5"/>
        <v>2</v>
      </c>
      <c r="I30" s="11" t="s">
        <v>337</v>
      </c>
      <c r="J30" s="5" t="s">
        <v>79</v>
      </c>
      <c r="K30" s="3">
        <v>0</v>
      </c>
      <c r="L30" s="5" t="s">
        <v>30</v>
      </c>
      <c r="M30" s="5" t="s">
        <v>31</v>
      </c>
      <c r="N30" s="36" t="s">
        <v>400</v>
      </c>
      <c r="O30" s="38" t="s">
        <v>376</v>
      </c>
    </row>
    <row r="31" spans="1:15" ht="30" customHeight="1">
      <c r="A31" s="148"/>
      <c r="B31" s="89">
        <f t="shared" si="4"/>
        <v>40409</v>
      </c>
      <c r="C31" s="13">
        <f t="shared" si="6"/>
        <v>408</v>
      </c>
      <c r="D31" s="118" t="str">
        <f>DEC2HEX(C31)</f>
        <v>198</v>
      </c>
      <c r="E31" s="3">
        <v>3</v>
      </c>
      <c r="F31" s="3">
        <v>16</v>
      </c>
      <c r="G31" s="3">
        <v>2</v>
      </c>
      <c r="H31" s="3">
        <f>G31*2</f>
        <v>4</v>
      </c>
      <c r="I31" s="11" t="s">
        <v>401</v>
      </c>
      <c r="K31" s="3">
        <v>1</v>
      </c>
      <c r="L31" s="5" t="s">
        <v>332</v>
      </c>
      <c r="M31" s="5" t="s">
        <v>31</v>
      </c>
      <c r="N31" s="36" t="s">
        <v>402</v>
      </c>
      <c r="O31" s="38" t="s">
        <v>376</v>
      </c>
    </row>
    <row r="32" spans="1:15" ht="30" customHeight="1">
      <c r="A32" s="148"/>
      <c r="B32" s="89">
        <f t="shared" si="4"/>
        <v>40411</v>
      </c>
      <c r="C32" s="13">
        <f t="shared" si="6"/>
        <v>410</v>
      </c>
      <c r="D32" s="118" t="str">
        <f>DEC2HEX(C32)</f>
        <v>19A</v>
      </c>
      <c r="E32" s="3">
        <v>3</v>
      </c>
      <c r="F32" s="3">
        <v>16</v>
      </c>
      <c r="G32" s="3">
        <v>2</v>
      </c>
      <c r="H32" s="3">
        <f>G32*2</f>
        <v>4</v>
      </c>
      <c r="I32" s="11" t="s">
        <v>403</v>
      </c>
      <c r="K32" s="3">
        <v>0</v>
      </c>
      <c r="L32" s="5" t="s">
        <v>332</v>
      </c>
      <c r="M32" s="5" t="s">
        <v>31</v>
      </c>
      <c r="N32" s="36" t="s">
        <v>402</v>
      </c>
      <c r="O32" s="38" t="s">
        <v>376</v>
      </c>
    </row>
    <row r="33" spans="1:15" ht="30" customHeight="1">
      <c r="A33" s="148"/>
      <c r="B33" s="89">
        <f t="shared" si="4"/>
        <v>40413</v>
      </c>
      <c r="C33" s="13">
        <f t="shared" si="6"/>
        <v>412</v>
      </c>
      <c r="D33" s="13" t="str">
        <f t="shared" si="0"/>
        <v>19C</v>
      </c>
      <c r="E33" s="3">
        <v>3</v>
      </c>
      <c r="F33" s="3">
        <v>16</v>
      </c>
      <c r="G33" s="3">
        <v>2</v>
      </c>
      <c r="H33" s="3">
        <f t="shared" si="5"/>
        <v>4</v>
      </c>
      <c r="I33" s="11" t="s">
        <v>404</v>
      </c>
      <c r="K33" s="3">
        <v>1</v>
      </c>
      <c r="L33" s="5" t="s">
        <v>332</v>
      </c>
      <c r="M33" s="5" t="s">
        <v>31</v>
      </c>
      <c r="N33" s="36" t="s">
        <v>405</v>
      </c>
      <c r="O33" s="38" t="s">
        <v>376</v>
      </c>
    </row>
    <row r="34" spans="1:15" ht="30" customHeight="1">
      <c r="A34" s="148"/>
      <c r="B34" s="89">
        <f t="shared" si="4"/>
        <v>40415</v>
      </c>
      <c r="C34" s="13">
        <f t="shared" si="6"/>
        <v>414</v>
      </c>
      <c r="D34" s="13" t="str">
        <f t="shared" si="0"/>
        <v>19E</v>
      </c>
      <c r="E34" s="3">
        <v>3</v>
      </c>
      <c r="F34" s="3">
        <v>16</v>
      </c>
      <c r="G34" s="3">
        <v>2</v>
      </c>
      <c r="H34" s="3">
        <f t="shared" si="5"/>
        <v>4</v>
      </c>
      <c r="I34" s="11" t="s">
        <v>406</v>
      </c>
      <c r="K34" s="3">
        <v>0</v>
      </c>
      <c r="L34" s="5" t="s">
        <v>332</v>
      </c>
      <c r="M34" s="5" t="s">
        <v>31</v>
      </c>
      <c r="N34" s="36" t="s">
        <v>405</v>
      </c>
      <c r="O34" s="38" t="s">
        <v>376</v>
      </c>
    </row>
    <row r="35" spans="1:15" ht="45" customHeight="1">
      <c r="A35" s="148"/>
      <c r="B35" s="89">
        <f t="shared" si="4"/>
        <v>40417</v>
      </c>
      <c r="C35" s="13">
        <f t="shared" si="6"/>
        <v>416</v>
      </c>
      <c r="D35" s="13" t="str">
        <f t="shared" si="0"/>
        <v>1A0</v>
      </c>
      <c r="E35" s="3">
        <v>3</v>
      </c>
      <c r="F35" s="3">
        <v>16</v>
      </c>
      <c r="G35" s="3">
        <v>2</v>
      </c>
      <c r="H35" s="3">
        <f t="shared" si="5"/>
        <v>4</v>
      </c>
      <c r="I35" s="129" t="s">
        <v>407</v>
      </c>
      <c r="K35" s="3">
        <v>0</v>
      </c>
      <c r="L35" s="5" t="s">
        <v>332</v>
      </c>
      <c r="M35" s="5" t="s">
        <v>31</v>
      </c>
      <c r="N35" s="36" t="s">
        <v>408</v>
      </c>
      <c r="O35" s="38" t="s">
        <v>376</v>
      </c>
    </row>
    <row r="36" spans="1:15" ht="18.75" customHeight="1">
      <c r="A36" s="148"/>
      <c r="B36" s="89">
        <f t="shared" si="4"/>
        <v>40419</v>
      </c>
      <c r="C36" s="13">
        <f t="shared" si="6"/>
        <v>418</v>
      </c>
      <c r="D36" s="13" t="str">
        <f t="shared" si="0"/>
        <v>1A2</v>
      </c>
      <c r="E36" s="3">
        <v>3</v>
      </c>
      <c r="F36" s="3">
        <v>16</v>
      </c>
      <c r="G36" s="3">
        <v>2</v>
      </c>
      <c r="H36" s="3">
        <f t="shared" si="5"/>
        <v>4</v>
      </c>
      <c r="I36" s="11" t="s">
        <v>409</v>
      </c>
      <c r="K36" s="3">
        <v>0</v>
      </c>
      <c r="L36" s="5" t="s">
        <v>332</v>
      </c>
      <c r="M36" s="5" t="s">
        <v>31</v>
      </c>
      <c r="N36" s="2" t="s">
        <v>524</v>
      </c>
      <c r="O36" s="38" t="s">
        <v>376</v>
      </c>
    </row>
    <row r="37" spans="1:15" ht="18.75" customHeight="1">
      <c r="A37" s="148"/>
      <c r="B37" s="89">
        <f t="shared" si="4"/>
        <v>40421</v>
      </c>
      <c r="C37" s="13">
        <f t="shared" si="6"/>
        <v>420</v>
      </c>
      <c r="D37" s="13" t="str">
        <f t="shared" si="0"/>
        <v>1A4</v>
      </c>
      <c r="E37" s="3">
        <v>3</v>
      </c>
      <c r="F37" s="3">
        <v>16</v>
      </c>
      <c r="G37" s="3">
        <v>2</v>
      </c>
      <c r="H37" s="3">
        <f t="shared" si="5"/>
        <v>4</v>
      </c>
      <c r="I37" s="11" t="s">
        <v>411</v>
      </c>
      <c r="K37" s="3">
        <v>0</v>
      </c>
      <c r="L37" s="5" t="s">
        <v>332</v>
      </c>
      <c r="M37" s="5" t="s">
        <v>31</v>
      </c>
      <c r="N37" s="2" t="s">
        <v>525</v>
      </c>
      <c r="O37" s="38" t="s">
        <v>376</v>
      </c>
    </row>
    <row r="38" spans="1:15" ht="18.75" customHeight="1">
      <c r="A38" s="148"/>
      <c r="B38" s="89">
        <f t="shared" si="4"/>
        <v>40423</v>
      </c>
      <c r="C38" s="13">
        <f t="shared" si="6"/>
        <v>422</v>
      </c>
      <c r="D38" s="13" t="str">
        <f t="shared" si="0"/>
        <v>1A6</v>
      </c>
      <c r="E38" s="3">
        <v>3</v>
      </c>
      <c r="F38" s="3">
        <v>16</v>
      </c>
      <c r="G38" s="3">
        <v>2</v>
      </c>
      <c r="H38" s="3">
        <f t="shared" si="5"/>
        <v>4</v>
      </c>
      <c r="I38" s="11" t="s">
        <v>413</v>
      </c>
      <c r="K38" s="3">
        <v>0</v>
      </c>
      <c r="L38" s="5" t="s">
        <v>332</v>
      </c>
      <c r="M38" s="5" t="s">
        <v>31</v>
      </c>
      <c r="N38" s="2" t="s">
        <v>526</v>
      </c>
      <c r="O38" s="38" t="s">
        <v>376</v>
      </c>
    </row>
    <row r="39" spans="1:15" ht="18.75" customHeight="1">
      <c r="A39" s="148"/>
      <c r="B39" s="89">
        <f t="shared" si="4"/>
        <v>40425</v>
      </c>
      <c r="C39" s="13">
        <f t="shared" si="6"/>
        <v>424</v>
      </c>
      <c r="D39" s="13" t="str">
        <f t="shared" si="0"/>
        <v>1A8</v>
      </c>
      <c r="E39" s="3">
        <v>3</v>
      </c>
      <c r="F39" s="3">
        <v>16</v>
      </c>
      <c r="G39" s="3">
        <v>2</v>
      </c>
      <c r="H39" s="3">
        <f t="shared" si="5"/>
        <v>4</v>
      </c>
      <c r="I39" s="11" t="s">
        <v>415</v>
      </c>
      <c r="K39" s="3">
        <v>0</v>
      </c>
      <c r="L39" s="5" t="s">
        <v>332</v>
      </c>
      <c r="M39" s="5" t="s">
        <v>31</v>
      </c>
      <c r="N39" s="2" t="s">
        <v>527</v>
      </c>
      <c r="O39" s="38" t="s">
        <v>376</v>
      </c>
    </row>
    <row r="40" spans="1:15" ht="18.75" customHeight="1">
      <c r="A40" s="148"/>
      <c r="B40" s="89">
        <f t="shared" si="4"/>
        <v>40427</v>
      </c>
      <c r="C40" s="13">
        <f t="shared" ref="C40:C43" si="7">C39+G39</f>
        <v>426</v>
      </c>
      <c r="D40" s="13" t="str">
        <f t="shared" ref="D40:D43" si="8">DEC2HEX(C40)</f>
        <v>1AA</v>
      </c>
      <c r="E40" s="3">
        <v>3</v>
      </c>
      <c r="F40" s="3">
        <v>16</v>
      </c>
      <c r="G40" s="3">
        <v>2</v>
      </c>
      <c r="H40" s="3">
        <f>G40*2</f>
        <v>4</v>
      </c>
      <c r="I40" s="11" t="s">
        <v>606</v>
      </c>
      <c r="K40" s="3">
        <v>40</v>
      </c>
      <c r="L40" s="5" t="s">
        <v>332</v>
      </c>
      <c r="M40" s="5" t="s">
        <v>31</v>
      </c>
      <c r="N40" s="2" t="s">
        <v>607</v>
      </c>
      <c r="O40" s="38" t="s">
        <v>376</v>
      </c>
    </row>
    <row r="41" spans="1:15" ht="30" customHeight="1" thickBot="1">
      <c r="A41" s="148"/>
      <c r="B41" s="89">
        <f t="shared" si="4"/>
        <v>40429</v>
      </c>
      <c r="C41" s="13">
        <f t="shared" si="7"/>
        <v>428</v>
      </c>
      <c r="D41" s="13" t="str">
        <f t="shared" si="8"/>
        <v>1AC</v>
      </c>
      <c r="E41" s="3">
        <v>3</v>
      </c>
      <c r="F41" s="3">
        <v>16</v>
      </c>
      <c r="G41" s="3">
        <v>2</v>
      </c>
      <c r="H41" s="3">
        <f>G41*2</f>
        <v>4</v>
      </c>
      <c r="I41" s="11" t="s">
        <v>608</v>
      </c>
      <c r="K41" s="3">
        <v>0.5</v>
      </c>
      <c r="L41" s="5" t="s">
        <v>332</v>
      </c>
      <c r="M41" s="5" t="s">
        <v>31</v>
      </c>
      <c r="N41" s="36" t="s">
        <v>609</v>
      </c>
      <c r="O41" s="38" t="s">
        <v>376</v>
      </c>
    </row>
    <row r="42" spans="1:15" ht="18.75" hidden="1" customHeight="1">
      <c r="A42" s="148"/>
      <c r="B42" s="89">
        <f t="shared" si="4"/>
        <v>40431</v>
      </c>
      <c r="C42" s="13">
        <f t="shared" si="7"/>
        <v>430</v>
      </c>
      <c r="D42" s="13" t="str">
        <f t="shared" si="8"/>
        <v>1AE</v>
      </c>
      <c r="E42" s="3">
        <v>16</v>
      </c>
      <c r="G42" s="3">
        <v>7</v>
      </c>
      <c r="H42" s="3">
        <f t="shared" si="5"/>
        <v>14</v>
      </c>
      <c r="I42" s="11" t="s">
        <v>345</v>
      </c>
      <c r="M42" s="5" t="s">
        <v>31</v>
      </c>
      <c r="N42" s="2" t="s">
        <v>460</v>
      </c>
      <c r="O42" s="38" t="s">
        <v>376</v>
      </c>
    </row>
    <row r="43" spans="1:15" ht="52.5" hidden="1" customHeight="1">
      <c r="A43" s="148"/>
      <c r="B43" s="89">
        <f t="shared" si="4"/>
        <v>40438</v>
      </c>
      <c r="C43" s="13">
        <f t="shared" si="7"/>
        <v>437</v>
      </c>
      <c r="D43" s="13" t="str">
        <f t="shared" si="8"/>
        <v>1B5</v>
      </c>
      <c r="E43" s="3">
        <v>16</v>
      </c>
      <c r="G43" s="3">
        <v>1</v>
      </c>
      <c r="H43" s="3">
        <f t="shared" si="5"/>
        <v>2</v>
      </c>
      <c r="I43" s="11" t="s">
        <v>420</v>
      </c>
      <c r="K43" s="85" t="s">
        <v>421</v>
      </c>
      <c r="L43" s="5" t="s">
        <v>422</v>
      </c>
      <c r="M43" s="5" t="s">
        <v>31</v>
      </c>
      <c r="N43" s="36" t="s">
        <v>423</v>
      </c>
      <c r="O43" s="38" t="s">
        <v>376</v>
      </c>
    </row>
    <row r="44" spans="1:15" ht="18.75" hidden="1" customHeight="1">
      <c r="A44" s="148"/>
      <c r="B44" s="89">
        <f t="shared" si="4"/>
        <v>40439</v>
      </c>
      <c r="C44" s="13">
        <f t="shared" si="6"/>
        <v>438</v>
      </c>
      <c r="D44" s="13" t="str">
        <f t="shared" si="0"/>
        <v>1B6</v>
      </c>
      <c r="E44" s="3">
        <v>16</v>
      </c>
      <c r="G44" s="3">
        <v>1</v>
      </c>
      <c r="H44" s="3">
        <f t="shared" si="5"/>
        <v>2</v>
      </c>
      <c r="I44" s="11" t="s">
        <v>424</v>
      </c>
      <c r="K44" s="85" t="s">
        <v>425</v>
      </c>
      <c r="L44" s="5" t="s">
        <v>422</v>
      </c>
      <c r="M44" s="5" t="s">
        <v>31</v>
      </c>
      <c r="N44" s="2" t="s">
        <v>426</v>
      </c>
      <c r="O44" s="38" t="s">
        <v>376</v>
      </c>
    </row>
    <row r="45" spans="1:15" ht="18.75" hidden="1" customHeight="1" thickBot="1">
      <c r="A45" s="149"/>
      <c r="B45" s="89">
        <f t="shared" si="4"/>
        <v>40440</v>
      </c>
      <c r="C45" s="13">
        <f t="shared" si="6"/>
        <v>439</v>
      </c>
      <c r="D45" s="74" t="str">
        <f t="shared" si="0"/>
        <v>1B7</v>
      </c>
      <c r="E45" s="90">
        <v>16</v>
      </c>
      <c r="F45" s="90"/>
      <c r="G45" s="90">
        <v>1</v>
      </c>
      <c r="H45" s="90">
        <f t="shared" si="5"/>
        <v>2</v>
      </c>
      <c r="I45" s="115" t="s">
        <v>427</v>
      </c>
      <c r="J45" s="92"/>
      <c r="K45" s="85" t="s">
        <v>428</v>
      </c>
      <c r="L45" s="92" t="s">
        <v>422</v>
      </c>
      <c r="M45" s="92" t="s">
        <v>31</v>
      </c>
      <c r="N45" s="2" t="s">
        <v>426</v>
      </c>
      <c r="O45" s="38" t="s">
        <v>376</v>
      </c>
    </row>
    <row r="46" spans="1:15" ht="18.75">
      <c r="A46" s="40"/>
      <c r="B46" s="32"/>
      <c r="C46" s="32"/>
      <c r="D46" s="32"/>
      <c r="E46" s="6"/>
      <c r="F46" s="6"/>
      <c r="G46" s="6"/>
      <c r="H46" s="6"/>
      <c r="I46" s="4"/>
      <c r="J46" s="4"/>
      <c r="K46" s="6"/>
      <c r="L46" s="4"/>
      <c r="M46" s="4"/>
      <c r="N46" s="34"/>
      <c r="O46" s="4"/>
    </row>
    <row r="47" spans="1:15" ht="18.75">
      <c r="B47" s="13"/>
      <c r="C47" s="13"/>
      <c r="D47" s="13"/>
    </row>
    <row r="48" spans="1:15" ht="18.75">
      <c r="B48" s="13"/>
      <c r="C48" s="13"/>
      <c r="D48" s="13"/>
    </row>
    <row r="49" spans="1:15" ht="18.75">
      <c r="B49" s="13"/>
      <c r="C49" s="13"/>
      <c r="D49" s="13"/>
    </row>
    <row r="50" spans="1:15" ht="18.75">
      <c r="B50" s="13"/>
      <c r="C50" s="13"/>
      <c r="D50" s="13"/>
    </row>
    <row r="51" spans="1:15" s="3" customFormat="1" ht="18.75">
      <c r="A51" s="1"/>
      <c r="B51" s="13"/>
      <c r="C51" s="13"/>
      <c r="D51" s="13"/>
      <c r="I51" s="5"/>
      <c r="J51" s="5"/>
      <c r="L51" s="5"/>
      <c r="M51" s="5"/>
      <c r="N51" s="2"/>
      <c r="O51" s="5"/>
    </row>
    <row r="52" spans="1:15" s="3" customFormat="1" ht="18.75">
      <c r="A52" s="1"/>
      <c r="B52" s="13"/>
      <c r="C52" s="13"/>
      <c r="D52" s="13"/>
      <c r="I52" s="5"/>
      <c r="J52" s="5"/>
      <c r="L52" s="5"/>
      <c r="M52" s="5"/>
      <c r="N52" s="2"/>
      <c r="O52" s="5"/>
    </row>
    <row r="53" spans="1:15" s="3" customFormat="1" ht="18.75">
      <c r="A53" s="1"/>
      <c r="B53" s="13"/>
      <c r="C53" s="13"/>
      <c r="D53" s="13"/>
      <c r="I53" s="5"/>
      <c r="J53" s="5"/>
      <c r="L53" s="5"/>
      <c r="M53" s="5"/>
      <c r="N53" s="2"/>
      <c r="O53" s="5"/>
    </row>
    <row r="54" spans="1:15" s="3" customFormat="1" ht="18.75">
      <c r="A54" s="1"/>
      <c r="B54" s="13"/>
      <c r="C54" s="13"/>
      <c r="D54" s="13"/>
      <c r="I54" s="5"/>
      <c r="J54" s="5"/>
      <c r="L54" s="5"/>
      <c r="M54" s="5"/>
      <c r="N54" s="2"/>
      <c r="O54" s="5"/>
    </row>
    <row r="55" spans="1:15" s="3" customFormat="1" ht="18.75">
      <c r="A55" s="1"/>
      <c r="B55" s="13"/>
      <c r="C55" s="13"/>
      <c r="D55" s="13"/>
      <c r="I55" s="5"/>
      <c r="J55" s="5"/>
      <c r="L55" s="5"/>
      <c r="M55" s="5"/>
      <c r="N55" s="2"/>
      <c r="O55" s="5"/>
    </row>
    <row r="56" spans="1:15" s="3" customFormat="1" ht="18.75">
      <c r="A56" s="1"/>
      <c r="B56" s="13"/>
      <c r="C56" s="13"/>
      <c r="D56" s="13"/>
      <c r="I56" s="5"/>
      <c r="J56" s="5"/>
      <c r="L56" s="5"/>
      <c r="M56" s="5"/>
      <c r="N56" s="2"/>
      <c r="O56" s="5"/>
    </row>
    <row r="57" spans="1:15" s="3" customFormat="1" ht="18.75">
      <c r="A57" s="1"/>
      <c r="B57" s="13"/>
      <c r="C57" s="13"/>
      <c r="D57" s="13"/>
      <c r="I57" s="5"/>
      <c r="J57" s="5"/>
      <c r="L57" s="5"/>
      <c r="M57" s="5"/>
      <c r="N57" s="2"/>
      <c r="O57" s="5"/>
    </row>
    <row r="58" spans="1:15" s="3" customFormat="1" ht="18.75">
      <c r="A58" s="1"/>
      <c r="B58" s="13"/>
      <c r="C58" s="13"/>
      <c r="D58" s="13"/>
      <c r="I58" s="5"/>
      <c r="J58" s="5"/>
      <c r="L58" s="5"/>
      <c r="M58" s="5"/>
      <c r="N58" s="2"/>
      <c r="O58" s="5"/>
    </row>
    <row r="59" spans="1:15" s="3" customFormat="1" ht="18.75">
      <c r="A59" s="1"/>
      <c r="B59" s="13"/>
      <c r="C59" s="13"/>
      <c r="D59" s="13"/>
      <c r="I59" s="5"/>
      <c r="J59" s="5"/>
      <c r="L59" s="5"/>
      <c r="M59" s="5"/>
      <c r="N59" s="2"/>
      <c r="O59" s="5"/>
    </row>
  </sheetData>
  <mergeCells count="3">
    <mergeCell ref="A9:A21"/>
    <mergeCell ref="A22:A24"/>
    <mergeCell ref="A25:A45"/>
  </mergeCells>
  <dataValidations count="1">
    <dataValidation type="whole" allowBlank="1" showInputMessage="1" showErrorMessage="1" sqref="I4:I6" xr:uid="{00000000-0002-0000-1100-000000000000}">
      <formula1>1</formula1>
      <formula2>40</formula2>
    </dataValidation>
  </dataValidations>
  <pageMargins left="0.7" right="0.7" top="0.75" bottom="0.75" header="0.3" footer="0.3"/>
  <pageSetup orientation="portrait" r:id="rId1"/>
  <tableParts count="1">
    <tablePart r:id="rId2"/>
  </tableParts>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dimension ref="A2:O63"/>
  <sheetViews>
    <sheetView topLeftCell="A4" zoomScale="70" zoomScaleNormal="70" workbookViewId="0">
      <selection activeCell="N36" sqref="N36"/>
    </sheetView>
  </sheetViews>
  <sheetFormatPr defaultColWidth="9.140625" defaultRowHeight="15"/>
  <cols>
    <col min="1" max="1" width="24.42578125" style="1" customWidth="1"/>
    <col min="2" max="4" width="15" style="3" customWidth="1"/>
    <col min="5" max="6" width="11.42578125" style="3" customWidth="1"/>
    <col min="7" max="7" width="14.140625" style="3" customWidth="1"/>
    <col min="8" max="8" width="10" style="3" customWidth="1"/>
    <col min="9" max="9" width="40.42578125" style="5" customWidth="1"/>
    <col min="10" max="10" width="14.42578125" style="5" customWidth="1"/>
    <col min="11" max="11" width="8.42578125" style="3" customWidth="1"/>
    <col min="12" max="12" width="8.42578125" style="5" customWidth="1"/>
    <col min="13" max="13" width="14.42578125" style="5" customWidth="1"/>
    <col min="14" max="14" width="84.85546875" style="2" customWidth="1"/>
    <col min="15" max="15" width="33.85546875" style="5" customWidth="1"/>
    <col min="16" max="16384" width="9.140625" style="1"/>
  </cols>
  <sheetData>
    <row r="2" spans="1:15" ht="46.5">
      <c r="A2" s="14" t="s">
        <v>610</v>
      </c>
    </row>
    <row r="3" spans="1:15" ht="15.75" thickBot="1"/>
    <row r="4" spans="1:15" s="17" customFormat="1" ht="34.5" thickBot="1">
      <c r="A4" s="7" t="s">
        <v>361</v>
      </c>
      <c r="B4" s="8"/>
      <c r="C4" s="8"/>
      <c r="D4" s="8"/>
      <c r="E4" s="8"/>
      <c r="F4" s="8"/>
      <c r="G4" s="8"/>
      <c r="H4" s="8"/>
      <c r="I4" s="33">
        <v>1</v>
      </c>
      <c r="J4" s="15" t="s">
        <v>362</v>
      </c>
      <c r="K4" s="8"/>
      <c r="L4" s="9"/>
      <c r="M4" s="9"/>
      <c r="N4" s="16"/>
      <c r="O4" s="9"/>
    </row>
    <row r="5" spans="1:15" s="30" customFormat="1" ht="18.75">
      <c r="A5" s="25"/>
      <c r="B5" s="26"/>
      <c r="C5" s="26"/>
      <c r="D5" s="26"/>
      <c r="E5" s="26"/>
      <c r="F5" s="26"/>
      <c r="G5" s="26"/>
      <c r="H5" s="26"/>
      <c r="I5" s="27"/>
      <c r="J5" s="31" t="s">
        <v>363</v>
      </c>
      <c r="K5" s="26"/>
      <c r="L5" s="28"/>
      <c r="M5" s="28"/>
      <c r="N5" s="29"/>
      <c r="O5" s="28"/>
    </row>
    <row r="6" spans="1:15" s="17" customFormat="1" ht="17.100000000000001" customHeight="1">
      <c r="A6" s="7"/>
      <c r="B6" s="8"/>
      <c r="C6" s="8"/>
      <c r="D6" s="8"/>
      <c r="E6" s="8"/>
      <c r="F6" s="8"/>
      <c r="G6" s="8"/>
      <c r="H6" s="8"/>
      <c r="I6" s="24"/>
      <c r="J6" s="15"/>
      <c r="K6" s="8"/>
      <c r="L6" s="9"/>
      <c r="M6" s="9"/>
      <c r="N6" s="16"/>
      <c r="O6" s="9"/>
    </row>
    <row r="7" spans="1:15" s="18" customFormat="1" ht="27" customHeight="1">
      <c r="B7" s="18" t="s">
        <v>2</v>
      </c>
      <c r="C7" s="18" t="s">
        <v>3</v>
      </c>
      <c r="D7" s="18" t="s">
        <v>4</v>
      </c>
      <c r="E7" s="18" t="s">
        <v>5</v>
      </c>
      <c r="G7" s="18" t="s">
        <v>6</v>
      </c>
      <c r="H7" s="18" t="s">
        <v>7</v>
      </c>
      <c r="I7" s="18" t="s">
        <v>8</v>
      </c>
      <c r="J7" s="18" t="s">
        <v>9</v>
      </c>
      <c r="K7" s="18" t="s">
        <v>10</v>
      </c>
      <c r="L7" s="18" t="s">
        <v>11</v>
      </c>
      <c r="M7" s="18" t="s">
        <v>12</v>
      </c>
      <c r="N7" s="19" t="s">
        <v>13</v>
      </c>
      <c r="O7" s="18" t="s">
        <v>364</v>
      </c>
    </row>
    <row r="8" spans="1:15" s="23" customFormat="1" ht="57" thickBot="1">
      <c r="A8" s="20"/>
      <c r="B8" s="21" t="s">
        <v>14</v>
      </c>
      <c r="C8" s="21" t="s">
        <v>15</v>
      </c>
      <c r="D8" s="21" t="s">
        <v>16</v>
      </c>
      <c r="E8" s="21" t="s">
        <v>17</v>
      </c>
      <c r="F8" s="21" t="s">
        <v>18</v>
      </c>
      <c r="G8" s="21" t="s">
        <v>365</v>
      </c>
      <c r="H8" s="21" t="s">
        <v>21</v>
      </c>
      <c r="I8" s="22" t="s">
        <v>22</v>
      </c>
      <c r="J8" s="22" t="s">
        <v>366</v>
      </c>
      <c r="K8" s="21" t="s">
        <v>24</v>
      </c>
      <c r="L8" s="22" t="s">
        <v>25</v>
      </c>
      <c r="M8" s="22" t="s">
        <v>26</v>
      </c>
      <c r="N8" s="22" t="s">
        <v>367</v>
      </c>
      <c r="O8" s="22" t="s">
        <v>368</v>
      </c>
    </row>
    <row r="9" spans="1:15" ht="18.75" customHeight="1">
      <c r="A9" s="147" t="s">
        <v>369</v>
      </c>
      <c r="B9" s="12">
        <f>C9+30001</f>
        <v>30001</v>
      </c>
      <c r="C9" s="32">
        <f>((I4-1)*32)</f>
        <v>0</v>
      </c>
      <c r="D9" s="32" t="str">
        <f t="shared" ref="D9:D49" si="0">DEC2HEX(C9)</f>
        <v>0</v>
      </c>
      <c r="E9" s="6">
        <v>4</v>
      </c>
      <c r="F9" s="6"/>
      <c r="G9" s="6">
        <v>1</v>
      </c>
      <c r="H9" s="6">
        <f t="shared" ref="H9:H23" si="1">G9*2</f>
        <v>2</v>
      </c>
      <c r="I9" s="10" t="s">
        <v>370</v>
      </c>
      <c r="J9" s="4" t="s">
        <v>371</v>
      </c>
      <c r="K9" s="4"/>
      <c r="L9" s="4" t="s">
        <v>30</v>
      </c>
      <c r="M9" s="4" t="s">
        <v>86</v>
      </c>
      <c r="N9" s="34" t="s">
        <v>372</v>
      </c>
      <c r="O9" s="37"/>
    </row>
    <row r="10" spans="1:15" ht="18.75" customHeight="1">
      <c r="A10" s="148"/>
      <c r="B10" s="41">
        <f>B9+G9</f>
        <v>30002</v>
      </c>
      <c r="C10" s="13">
        <f>C9+G9</f>
        <v>1</v>
      </c>
      <c r="D10" s="13" t="str">
        <f t="shared" si="0"/>
        <v>1</v>
      </c>
      <c r="E10" s="3">
        <v>4</v>
      </c>
      <c r="G10" s="3">
        <v>1</v>
      </c>
      <c r="H10" s="3">
        <f>G10*2</f>
        <v>2</v>
      </c>
      <c r="I10" s="129" t="s">
        <v>611</v>
      </c>
      <c r="J10" s="5" t="s">
        <v>79</v>
      </c>
      <c r="K10" s="5"/>
      <c r="L10" s="5" t="s">
        <v>30</v>
      </c>
      <c r="M10" s="5" t="s">
        <v>86</v>
      </c>
      <c r="N10" s="2" t="s">
        <v>612</v>
      </c>
      <c r="O10" s="39"/>
    </row>
    <row r="11" spans="1:15" ht="18.75" customHeight="1">
      <c r="A11" s="148"/>
      <c r="B11" s="89">
        <f>C11+30001</f>
        <v>30003</v>
      </c>
      <c r="C11" s="13">
        <f t="shared" ref="C11" si="2">C10+G10</f>
        <v>2</v>
      </c>
      <c r="D11" s="13" t="str">
        <f>DEC2HEX(C11)</f>
        <v>2</v>
      </c>
      <c r="E11" s="3">
        <v>4</v>
      </c>
      <c r="G11" s="3">
        <v>1</v>
      </c>
      <c r="H11" s="3">
        <f t="shared" ref="H11" si="3">G11*2</f>
        <v>2</v>
      </c>
      <c r="I11" s="129" t="s">
        <v>613</v>
      </c>
      <c r="J11" s="5" t="s">
        <v>79</v>
      </c>
      <c r="K11" s="5"/>
      <c r="L11" s="5" t="s">
        <v>30</v>
      </c>
      <c r="M11" s="5" t="s">
        <v>86</v>
      </c>
      <c r="N11" s="2" t="s">
        <v>614</v>
      </c>
      <c r="O11" s="38"/>
    </row>
    <row r="12" spans="1:15" ht="18.75">
      <c r="A12" s="148"/>
      <c r="B12" s="89">
        <f t="shared" ref="B12:B23" si="4">C12+30001</f>
        <v>30004</v>
      </c>
      <c r="C12" s="13">
        <f t="shared" ref="C12:C23" si="5">C11+G11</f>
        <v>3</v>
      </c>
      <c r="D12" s="13" t="str">
        <f t="shared" si="0"/>
        <v>3</v>
      </c>
      <c r="E12" s="3">
        <v>4</v>
      </c>
      <c r="G12" s="3">
        <v>1</v>
      </c>
      <c r="H12" s="3">
        <f t="shared" si="1"/>
        <v>2</v>
      </c>
      <c r="I12" s="11" t="s">
        <v>377</v>
      </c>
      <c r="K12" s="5"/>
      <c r="L12" s="5" t="s">
        <v>30</v>
      </c>
      <c r="M12" s="5" t="s">
        <v>86</v>
      </c>
      <c r="N12" s="35" t="s">
        <v>378</v>
      </c>
      <c r="O12" s="38"/>
    </row>
    <row r="13" spans="1:15" ht="18.75" customHeight="1">
      <c r="A13" s="148"/>
      <c r="B13" s="41">
        <f>B12+G12</f>
        <v>30005</v>
      </c>
      <c r="C13" s="13">
        <f t="shared" si="5"/>
        <v>4</v>
      </c>
      <c r="D13" s="13" t="str">
        <f t="shared" si="0"/>
        <v>4</v>
      </c>
      <c r="E13" s="3">
        <v>4</v>
      </c>
      <c r="G13" s="3">
        <v>1</v>
      </c>
      <c r="H13" s="3">
        <f t="shared" si="1"/>
        <v>2</v>
      </c>
      <c r="I13" s="11" t="s">
        <v>615</v>
      </c>
      <c r="J13" s="5" t="s">
        <v>79</v>
      </c>
      <c r="K13" s="5"/>
      <c r="L13" s="5" t="s">
        <v>30</v>
      </c>
      <c r="M13" s="5" t="s">
        <v>86</v>
      </c>
      <c r="N13" s="2" t="s">
        <v>616</v>
      </c>
      <c r="O13" s="39"/>
    </row>
    <row r="14" spans="1:15" ht="18.75" customHeight="1">
      <c r="A14" s="148"/>
      <c r="B14" s="89">
        <f t="shared" si="4"/>
        <v>30006</v>
      </c>
      <c r="C14" s="13">
        <f t="shared" si="5"/>
        <v>5</v>
      </c>
      <c r="D14" s="13" t="str">
        <f>DEC2HEX(C14)</f>
        <v>5</v>
      </c>
      <c r="E14" s="3">
        <v>4</v>
      </c>
      <c r="G14" s="3">
        <v>1</v>
      </c>
      <c r="H14" s="3">
        <f>G14*2</f>
        <v>2</v>
      </c>
      <c r="I14" s="11" t="s">
        <v>617</v>
      </c>
      <c r="J14" s="5" t="s">
        <v>79</v>
      </c>
      <c r="K14" s="5"/>
      <c r="L14" s="5" t="s">
        <v>30</v>
      </c>
      <c r="M14" s="5" t="s">
        <v>86</v>
      </c>
      <c r="N14" s="2" t="s">
        <v>616</v>
      </c>
      <c r="O14" s="38" t="s">
        <v>376</v>
      </c>
    </row>
    <row r="15" spans="1:15" ht="18.75">
      <c r="A15" s="148"/>
      <c r="B15" s="89">
        <f t="shared" si="4"/>
        <v>30007</v>
      </c>
      <c r="C15" s="13">
        <f t="shared" si="5"/>
        <v>6</v>
      </c>
      <c r="D15" s="13" t="str">
        <f t="shared" si="0"/>
        <v>6</v>
      </c>
      <c r="E15" s="3">
        <v>4</v>
      </c>
      <c r="G15" s="3">
        <v>1</v>
      </c>
      <c r="H15" s="3">
        <f t="shared" si="1"/>
        <v>2</v>
      </c>
      <c r="I15" s="11" t="s">
        <v>506</v>
      </c>
      <c r="K15" s="5"/>
      <c r="L15" s="5" t="s">
        <v>30</v>
      </c>
      <c r="M15" s="5" t="s">
        <v>86</v>
      </c>
      <c r="N15" s="35" t="s">
        <v>507</v>
      </c>
      <c r="O15" s="38" t="s">
        <v>376</v>
      </c>
    </row>
    <row r="16" spans="1:15" ht="18.75" customHeight="1">
      <c r="A16" s="148"/>
      <c r="B16" s="89">
        <f t="shared" si="4"/>
        <v>30008</v>
      </c>
      <c r="C16" s="13">
        <f t="shared" si="5"/>
        <v>7</v>
      </c>
      <c r="D16" s="13" t="str">
        <f t="shared" si="0"/>
        <v>7</v>
      </c>
      <c r="E16" s="3">
        <v>4</v>
      </c>
      <c r="G16" s="3">
        <v>2</v>
      </c>
      <c r="H16" s="3">
        <f t="shared" si="1"/>
        <v>4</v>
      </c>
      <c r="I16" s="11" t="s">
        <v>508</v>
      </c>
      <c r="K16" s="5"/>
      <c r="L16" s="5" t="s">
        <v>34</v>
      </c>
      <c r="M16" s="5" t="s">
        <v>86</v>
      </c>
      <c r="N16" s="35" t="s">
        <v>509</v>
      </c>
      <c r="O16" s="38" t="s">
        <v>376</v>
      </c>
    </row>
    <row r="17" spans="1:15" ht="18.75" customHeight="1">
      <c r="A17" s="148"/>
      <c r="B17" s="89">
        <f t="shared" si="4"/>
        <v>30010</v>
      </c>
      <c r="C17" s="13">
        <f t="shared" si="5"/>
        <v>9</v>
      </c>
      <c r="D17" s="13" t="str">
        <f t="shared" si="0"/>
        <v>9</v>
      </c>
      <c r="E17" s="3">
        <v>4</v>
      </c>
      <c r="G17" s="3">
        <v>2</v>
      </c>
      <c r="H17" s="3">
        <f t="shared" si="1"/>
        <v>4</v>
      </c>
      <c r="I17" s="11" t="s">
        <v>510</v>
      </c>
      <c r="K17" s="5"/>
      <c r="L17" s="5" t="s">
        <v>34</v>
      </c>
      <c r="M17" s="5" t="s">
        <v>86</v>
      </c>
      <c r="N17" s="35" t="s">
        <v>511</v>
      </c>
      <c r="O17" s="38" t="s">
        <v>376</v>
      </c>
    </row>
    <row r="18" spans="1:15" ht="18.75" customHeight="1">
      <c r="A18" s="148"/>
      <c r="B18" s="89">
        <f t="shared" si="4"/>
        <v>30012</v>
      </c>
      <c r="C18" s="13">
        <f t="shared" si="5"/>
        <v>11</v>
      </c>
      <c r="D18" s="13" t="str">
        <f t="shared" si="0"/>
        <v>B</v>
      </c>
      <c r="E18" s="3">
        <v>4</v>
      </c>
      <c r="G18" s="3">
        <v>2</v>
      </c>
      <c r="H18" s="3">
        <f t="shared" si="1"/>
        <v>4</v>
      </c>
      <c r="I18" s="11" t="s">
        <v>512</v>
      </c>
      <c r="K18" s="5"/>
      <c r="L18" s="5" t="s">
        <v>34</v>
      </c>
      <c r="M18" s="5" t="s">
        <v>86</v>
      </c>
      <c r="N18" s="35" t="s">
        <v>513</v>
      </c>
      <c r="O18" s="38" t="s">
        <v>376</v>
      </c>
    </row>
    <row r="19" spans="1:15" ht="18.75" customHeight="1">
      <c r="A19" s="148"/>
      <c r="B19" s="89">
        <f t="shared" si="4"/>
        <v>30014</v>
      </c>
      <c r="C19" s="13">
        <f t="shared" si="5"/>
        <v>13</v>
      </c>
      <c r="D19" s="13" t="str">
        <f t="shared" si="0"/>
        <v>D</v>
      </c>
      <c r="E19" s="3">
        <v>4</v>
      </c>
      <c r="G19" s="3">
        <v>2</v>
      </c>
      <c r="H19" s="3">
        <f t="shared" si="1"/>
        <v>4</v>
      </c>
      <c r="I19" s="11" t="s">
        <v>514</v>
      </c>
      <c r="K19" s="5"/>
      <c r="L19" s="5" t="s">
        <v>34</v>
      </c>
      <c r="M19" s="5" t="s">
        <v>86</v>
      </c>
      <c r="N19" s="35" t="s">
        <v>515</v>
      </c>
      <c r="O19" s="38" t="s">
        <v>376</v>
      </c>
    </row>
    <row r="20" spans="1:15" ht="18.75" customHeight="1">
      <c r="A20" s="148"/>
      <c r="B20" s="89">
        <f t="shared" si="4"/>
        <v>30016</v>
      </c>
      <c r="C20" s="13">
        <f t="shared" si="5"/>
        <v>15</v>
      </c>
      <c r="D20" s="13" t="str">
        <f t="shared" si="0"/>
        <v>F</v>
      </c>
      <c r="E20" s="3">
        <v>4</v>
      </c>
      <c r="G20" s="3">
        <v>2</v>
      </c>
      <c r="H20" s="3">
        <f t="shared" si="1"/>
        <v>4</v>
      </c>
      <c r="I20" s="11" t="s">
        <v>516</v>
      </c>
      <c r="K20" s="5"/>
      <c r="L20" s="5" t="s">
        <v>34</v>
      </c>
      <c r="M20" s="5" t="s">
        <v>86</v>
      </c>
      <c r="N20" s="35" t="s">
        <v>517</v>
      </c>
      <c r="O20" s="38" t="s">
        <v>376</v>
      </c>
    </row>
    <row r="21" spans="1:15" ht="18.75" customHeight="1">
      <c r="A21" s="148"/>
      <c r="B21" s="89">
        <f t="shared" si="4"/>
        <v>30018</v>
      </c>
      <c r="C21" s="13">
        <f t="shared" si="5"/>
        <v>17</v>
      </c>
      <c r="D21" s="13" t="str">
        <f t="shared" si="0"/>
        <v>11</v>
      </c>
      <c r="E21" s="3">
        <v>4</v>
      </c>
      <c r="G21" s="3">
        <v>2</v>
      </c>
      <c r="H21" s="3">
        <f t="shared" si="1"/>
        <v>4</v>
      </c>
      <c r="I21" s="11" t="s">
        <v>518</v>
      </c>
      <c r="K21" s="5"/>
      <c r="L21" s="5" t="s">
        <v>34</v>
      </c>
      <c r="M21" s="5" t="s">
        <v>86</v>
      </c>
      <c r="N21" s="35" t="s">
        <v>519</v>
      </c>
      <c r="O21" s="38" t="s">
        <v>376</v>
      </c>
    </row>
    <row r="22" spans="1:15" ht="18.75" customHeight="1">
      <c r="A22" s="148"/>
      <c r="B22" s="89">
        <f t="shared" si="4"/>
        <v>30020</v>
      </c>
      <c r="C22" s="13">
        <f t="shared" si="5"/>
        <v>19</v>
      </c>
      <c r="D22" s="13" t="str">
        <f t="shared" si="0"/>
        <v>13</v>
      </c>
      <c r="E22" s="3">
        <v>4</v>
      </c>
      <c r="G22" s="3">
        <v>2</v>
      </c>
      <c r="H22" s="3">
        <f t="shared" si="1"/>
        <v>4</v>
      </c>
      <c r="I22" s="11" t="s">
        <v>520</v>
      </c>
      <c r="K22" s="5"/>
      <c r="L22" s="5" t="s">
        <v>34</v>
      </c>
      <c r="M22" s="5" t="s">
        <v>86</v>
      </c>
      <c r="N22" s="35" t="s">
        <v>521</v>
      </c>
      <c r="O22" s="38" t="s">
        <v>376</v>
      </c>
    </row>
    <row r="23" spans="1:15" ht="18.75" customHeight="1" thickBot="1">
      <c r="A23" s="149"/>
      <c r="B23" s="97">
        <f t="shared" si="4"/>
        <v>30022</v>
      </c>
      <c r="C23" s="74">
        <f t="shared" si="5"/>
        <v>21</v>
      </c>
      <c r="D23" s="74" t="str">
        <f t="shared" si="0"/>
        <v>15</v>
      </c>
      <c r="E23" s="3">
        <v>4</v>
      </c>
      <c r="G23" s="3">
        <v>2</v>
      </c>
      <c r="H23" s="3">
        <f t="shared" si="1"/>
        <v>4</v>
      </c>
      <c r="I23" s="11" t="s">
        <v>522</v>
      </c>
      <c r="K23" s="5"/>
      <c r="L23" s="5" t="s">
        <v>34</v>
      </c>
      <c r="M23" s="5" t="s">
        <v>86</v>
      </c>
      <c r="N23" s="35" t="s">
        <v>523</v>
      </c>
      <c r="O23" s="38" t="s">
        <v>376</v>
      </c>
    </row>
    <row r="24" spans="1:15" ht="30">
      <c r="A24" s="147" t="s">
        <v>384</v>
      </c>
      <c r="B24" s="98">
        <f t="shared" ref="B24:B49" si="6">C24+40001</f>
        <v>40029</v>
      </c>
      <c r="C24" s="99">
        <f>(28+QUOTIENT((I4-1),2))</f>
        <v>28</v>
      </c>
      <c r="D24" s="99" t="str">
        <f t="shared" si="0"/>
        <v>1C</v>
      </c>
      <c r="E24" s="100">
        <v>3</v>
      </c>
      <c r="F24" s="100"/>
      <c r="G24" s="100">
        <v>1</v>
      </c>
      <c r="H24" s="100">
        <v>2</v>
      </c>
      <c r="I24" s="101" t="s">
        <v>385</v>
      </c>
      <c r="J24" s="102" t="s">
        <v>133</v>
      </c>
      <c r="K24" s="103"/>
      <c r="L24" s="104" t="s">
        <v>130</v>
      </c>
      <c r="M24" s="104" t="s">
        <v>86</v>
      </c>
      <c r="N24" s="105" t="s">
        <v>386</v>
      </c>
      <c r="O24" s="106"/>
    </row>
    <row r="25" spans="1:15" ht="30">
      <c r="A25" s="148"/>
      <c r="B25" s="107">
        <f t="shared" si="6"/>
        <v>40069</v>
      </c>
      <c r="C25" s="108">
        <f>(68+QUOTIENT((I4-1),2))</f>
        <v>68</v>
      </c>
      <c r="D25" s="99" t="str">
        <f t="shared" si="0"/>
        <v>44</v>
      </c>
      <c r="E25" s="109">
        <v>3</v>
      </c>
      <c r="F25" s="109"/>
      <c r="G25" s="109">
        <v>1</v>
      </c>
      <c r="H25" s="109">
        <f t="shared" ref="H25:H49" si="7">G25*2</f>
        <v>2</v>
      </c>
      <c r="I25" s="110" t="s">
        <v>387</v>
      </c>
      <c r="J25" s="111" t="s">
        <v>158</v>
      </c>
      <c r="K25" s="112"/>
      <c r="L25" s="113" t="s">
        <v>130</v>
      </c>
      <c r="M25" s="113" t="s">
        <v>86</v>
      </c>
      <c r="N25" s="36" t="s">
        <v>386</v>
      </c>
      <c r="O25" s="114"/>
    </row>
    <row r="26" spans="1:15" ht="30.75" thickBot="1">
      <c r="A26" s="148"/>
      <c r="B26" s="98">
        <f t="shared" si="6"/>
        <v>40189</v>
      </c>
      <c r="C26" s="99">
        <f>(188+QUOTIENT((I4-1),2))</f>
        <v>188</v>
      </c>
      <c r="D26" s="99" t="str">
        <f t="shared" si="0"/>
        <v>BC</v>
      </c>
      <c r="E26" s="109">
        <v>3</v>
      </c>
      <c r="F26" s="109"/>
      <c r="G26" s="109">
        <v>1</v>
      </c>
      <c r="H26" s="109">
        <f t="shared" si="7"/>
        <v>2</v>
      </c>
      <c r="I26" s="110" t="s">
        <v>388</v>
      </c>
      <c r="J26" s="113" t="s">
        <v>82</v>
      </c>
      <c r="K26" s="109"/>
      <c r="L26" s="113" t="s">
        <v>130</v>
      </c>
      <c r="M26" s="113" t="s">
        <v>86</v>
      </c>
      <c r="N26" s="36" t="s">
        <v>386</v>
      </c>
      <c r="O26" s="38" t="s">
        <v>376</v>
      </c>
    </row>
    <row r="27" spans="1:15" ht="52.5" customHeight="1">
      <c r="A27" s="147" t="s">
        <v>389</v>
      </c>
      <c r="B27" s="12">
        <f t="shared" si="6"/>
        <v>40401</v>
      </c>
      <c r="C27" s="32">
        <f>(400+(I4-1)*40)</f>
        <v>400</v>
      </c>
      <c r="D27" s="32" t="str">
        <f t="shared" si="0"/>
        <v>190</v>
      </c>
      <c r="E27" s="6">
        <v>3</v>
      </c>
      <c r="F27" s="6">
        <v>16</v>
      </c>
      <c r="G27" s="6">
        <v>1</v>
      </c>
      <c r="H27" s="6">
        <f t="shared" si="7"/>
        <v>2</v>
      </c>
      <c r="I27" s="10"/>
      <c r="J27" s="4"/>
      <c r="K27" s="6"/>
      <c r="L27" s="4"/>
      <c r="M27" s="4"/>
      <c r="N27" s="105"/>
      <c r="O27" s="37" t="s">
        <v>376</v>
      </c>
    </row>
    <row r="28" spans="1:15" ht="37.5" customHeight="1">
      <c r="A28" s="148"/>
      <c r="B28" s="89">
        <f t="shared" si="6"/>
        <v>40402</v>
      </c>
      <c r="C28" s="13">
        <f>C27+G27</f>
        <v>401</v>
      </c>
      <c r="D28" s="13" t="str">
        <f t="shared" si="0"/>
        <v>191</v>
      </c>
      <c r="E28" s="3">
        <v>3</v>
      </c>
      <c r="F28" s="3">
        <v>16</v>
      </c>
      <c r="G28" s="3">
        <v>1</v>
      </c>
      <c r="H28" s="3">
        <f t="shared" si="7"/>
        <v>2</v>
      </c>
      <c r="I28" s="11" t="s">
        <v>393</v>
      </c>
      <c r="J28" s="5" t="s">
        <v>394</v>
      </c>
      <c r="K28" s="3">
        <v>600</v>
      </c>
      <c r="L28" s="5" t="s">
        <v>30</v>
      </c>
      <c r="M28" s="5" t="s">
        <v>31</v>
      </c>
      <c r="N28" s="36" t="s">
        <v>395</v>
      </c>
      <c r="O28" s="38" t="s">
        <v>376</v>
      </c>
    </row>
    <row r="29" spans="1:15" ht="37.5" customHeight="1">
      <c r="A29" s="148"/>
      <c r="B29" s="89">
        <f t="shared" si="6"/>
        <v>40403</v>
      </c>
      <c r="C29" s="13">
        <f t="shared" ref="C29:C49" si="8">C28+G28</f>
        <v>402</v>
      </c>
      <c r="D29" s="118" t="str">
        <f>DEC2HEX(C29)</f>
        <v>192</v>
      </c>
      <c r="E29" s="3">
        <v>3</v>
      </c>
      <c r="F29" s="3">
        <v>16</v>
      </c>
      <c r="G29" s="3">
        <v>2</v>
      </c>
      <c r="H29" s="3">
        <f>G29*2</f>
        <v>4</v>
      </c>
      <c r="I29" s="11" t="s">
        <v>263</v>
      </c>
      <c r="K29" s="3">
        <v>0</v>
      </c>
      <c r="L29" s="5" t="s">
        <v>34</v>
      </c>
      <c r="M29" s="5" t="s">
        <v>31</v>
      </c>
      <c r="N29" s="36" t="s">
        <v>396</v>
      </c>
      <c r="O29" s="38" t="s">
        <v>376</v>
      </c>
    </row>
    <row r="30" spans="1:15" ht="37.5" customHeight="1">
      <c r="A30" s="148"/>
      <c r="B30" s="89">
        <f t="shared" si="6"/>
        <v>40405</v>
      </c>
      <c r="C30" s="13">
        <f t="shared" si="8"/>
        <v>404</v>
      </c>
      <c r="D30" s="13" t="str">
        <f t="shared" si="0"/>
        <v>194</v>
      </c>
      <c r="E30" s="3">
        <v>3</v>
      </c>
      <c r="F30" s="3">
        <v>16</v>
      </c>
      <c r="G30" s="3">
        <v>2</v>
      </c>
      <c r="H30" s="3">
        <f t="shared" si="7"/>
        <v>4</v>
      </c>
      <c r="I30" s="11" t="s">
        <v>330</v>
      </c>
      <c r="J30" s="84" t="s">
        <v>397</v>
      </c>
      <c r="K30" s="3">
        <v>433.92</v>
      </c>
      <c r="L30" s="5" t="s">
        <v>332</v>
      </c>
      <c r="M30" s="5" t="s">
        <v>31</v>
      </c>
      <c r="N30" s="36" t="s">
        <v>398</v>
      </c>
      <c r="O30" s="38" t="s">
        <v>376</v>
      </c>
    </row>
    <row r="31" spans="1:15" ht="60" customHeight="1">
      <c r="A31" s="148"/>
      <c r="B31" s="89">
        <f t="shared" si="6"/>
        <v>40407</v>
      </c>
      <c r="C31" s="13">
        <f t="shared" si="8"/>
        <v>406</v>
      </c>
      <c r="D31" s="13" t="str">
        <f t="shared" si="0"/>
        <v>196</v>
      </c>
      <c r="E31" s="3">
        <v>3</v>
      </c>
      <c r="F31" s="3">
        <v>16</v>
      </c>
      <c r="G31" s="3">
        <v>1</v>
      </c>
      <c r="H31" s="3">
        <f t="shared" si="7"/>
        <v>2</v>
      </c>
      <c r="I31" s="11" t="s">
        <v>334</v>
      </c>
      <c r="J31" s="5" t="s">
        <v>335</v>
      </c>
      <c r="K31" s="3">
        <v>15</v>
      </c>
      <c r="L31" s="5" t="s">
        <v>210</v>
      </c>
      <c r="M31" s="5" t="s">
        <v>31</v>
      </c>
      <c r="N31" s="36" t="s">
        <v>399</v>
      </c>
      <c r="O31" s="38" t="s">
        <v>376</v>
      </c>
    </row>
    <row r="32" spans="1:15" ht="45" customHeight="1">
      <c r="A32" s="148"/>
      <c r="B32" s="89">
        <f t="shared" si="6"/>
        <v>40408</v>
      </c>
      <c r="C32" s="13">
        <f t="shared" si="8"/>
        <v>407</v>
      </c>
      <c r="D32" s="13" t="str">
        <f t="shared" si="0"/>
        <v>197</v>
      </c>
      <c r="E32" s="3">
        <v>3</v>
      </c>
      <c r="F32" s="3">
        <v>16</v>
      </c>
      <c r="G32" s="3">
        <v>1</v>
      </c>
      <c r="H32" s="3">
        <f t="shared" si="7"/>
        <v>2</v>
      </c>
      <c r="I32" s="11" t="s">
        <v>337</v>
      </c>
      <c r="J32" s="5" t="s">
        <v>79</v>
      </c>
      <c r="K32" s="3">
        <v>0</v>
      </c>
      <c r="L32" s="5" t="s">
        <v>30</v>
      </c>
      <c r="M32" s="5" t="s">
        <v>31</v>
      </c>
      <c r="N32" s="36" t="s">
        <v>400</v>
      </c>
      <c r="O32" s="38" t="s">
        <v>376</v>
      </c>
    </row>
    <row r="33" spans="1:15" ht="30" customHeight="1">
      <c r="A33" s="148"/>
      <c r="B33" s="89">
        <f t="shared" si="6"/>
        <v>40409</v>
      </c>
      <c r="C33" s="13">
        <f t="shared" si="8"/>
        <v>408</v>
      </c>
      <c r="D33" s="118" t="str">
        <f>DEC2HEX(C33)</f>
        <v>198</v>
      </c>
      <c r="E33" s="3">
        <v>3</v>
      </c>
      <c r="F33" s="3">
        <v>16</v>
      </c>
      <c r="G33" s="3">
        <v>2</v>
      </c>
      <c r="H33" s="3">
        <f>G33*2</f>
        <v>4</v>
      </c>
      <c r="I33" s="11"/>
      <c r="N33" s="36"/>
      <c r="O33" s="38" t="s">
        <v>376</v>
      </c>
    </row>
    <row r="34" spans="1:15" ht="30" customHeight="1">
      <c r="A34" s="148"/>
      <c r="B34" s="89">
        <f t="shared" si="6"/>
        <v>40411</v>
      </c>
      <c r="C34" s="13">
        <f t="shared" si="8"/>
        <v>410</v>
      </c>
      <c r="D34" s="118" t="str">
        <f>DEC2HEX(C34)</f>
        <v>19A</v>
      </c>
      <c r="E34" s="3">
        <v>3</v>
      </c>
      <c r="F34" s="3">
        <v>16</v>
      </c>
      <c r="G34" s="3">
        <v>2</v>
      </c>
      <c r="H34" s="3">
        <f>G34*2</f>
        <v>4</v>
      </c>
      <c r="I34" s="11"/>
      <c r="N34" s="36"/>
      <c r="O34" s="38" t="s">
        <v>376</v>
      </c>
    </row>
    <row r="35" spans="1:15" ht="30" customHeight="1">
      <c r="A35" s="148"/>
      <c r="B35" s="89">
        <f t="shared" si="6"/>
        <v>40413</v>
      </c>
      <c r="C35" s="13">
        <f t="shared" si="8"/>
        <v>412</v>
      </c>
      <c r="D35" s="13" t="str">
        <f t="shared" si="0"/>
        <v>19C</v>
      </c>
      <c r="E35" s="3">
        <v>3</v>
      </c>
      <c r="F35" s="3">
        <v>16</v>
      </c>
      <c r="G35" s="3">
        <v>2</v>
      </c>
      <c r="H35" s="3">
        <f t="shared" si="7"/>
        <v>4</v>
      </c>
      <c r="I35" s="11"/>
      <c r="N35" s="36"/>
      <c r="O35" s="38" t="s">
        <v>376</v>
      </c>
    </row>
    <row r="36" spans="1:15" ht="30" customHeight="1">
      <c r="A36" s="148"/>
      <c r="B36" s="89">
        <f t="shared" si="6"/>
        <v>40415</v>
      </c>
      <c r="C36" s="13">
        <f t="shared" si="8"/>
        <v>414</v>
      </c>
      <c r="D36" s="13" t="str">
        <f t="shared" si="0"/>
        <v>19E</v>
      </c>
      <c r="E36" s="3">
        <v>3</v>
      </c>
      <c r="F36" s="3">
        <v>16</v>
      </c>
      <c r="G36" s="3">
        <v>2</v>
      </c>
      <c r="H36" s="3">
        <f t="shared" si="7"/>
        <v>4</v>
      </c>
      <c r="I36" s="11"/>
      <c r="N36" s="36"/>
      <c r="O36" s="38" t="s">
        <v>376</v>
      </c>
    </row>
    <row r="37" spans="1:15" ht="45" customHeight="1">
      <c r="A37" s="148"/>
      <c r="B37" s="89">
        <f t="shared" si="6"/>
        <v>40417</v>
      </c>
      <c r="C37" s="13">
        <f t="shared" si="8"/>
        <v>416</v>
      </c>
      <c r="D37" s="13" t="str">
        <f t="shared" si="0"/>
        <v>1A0</v>
      </c>
      <c r="E37" s="3">
        <v>3</v>
      </c>
      <c r="F37" s="3">
        <v>16</v>
      </c>
      <c r="G37" s="3">
        <v>2</v>
      </c>
      <c r="H37" s="3">
        <f t="shared" si="7"/>
        <v>4</v>
      </c>
      <c r="I37" s="11"/>
      <c r="N37" s="36"/>
      <c r="O37" s="38" t="s">
        <v>376</v>
      </c>
    </row>
    <row r="38" spans="1:15" ht="18.75" customHeight="1">
      <c r="A38" s="148"/>
      <c r="B38" s="89">
        <f t="shared" si="6"/>
        <v>40419</v>
      </c>
      <c r="C38" s="13">
        <f t="shared" si="8"/>
        <v>418</v>
      </c>
      <c r="D38" s="13" t="str">
        <f t="shared" si="0"/>
        <v>1A2</v>
      </c>
      <c r="E38" s="3">
        <v>3</v>
      </c>
      <c r="F38" s="3">
        <v>16</v>
      </c>
      <c r="G38" s="3">
        <v>2</v>
      </c>
      <c r="H38" s="3">
        <f t="shared" si="7"/>
        <v>4</v>
      </c>
      <c r="I38" s="11"/>
      <c r="O38" s="38" t="s">
        <v>376</v>
      </c>
    </row>
    <row r="39" spans="1:15" ht="18.75" customHeight="1">
      <c r="A39" s="148"/>
      <c r="B39" s="89">
        <f t="shared" si="6"/>
        <v>40421</v>
      </c>
      <c r="C39" s="13">
        <f t="shared" si="8"/>
        <v>420</v>
      </c>
      <c r="D39" s="13" t="str">
        <f t="shared" si="0"/>
        <v>1A4</v>
      </c>
      <c r="E39" s="3">
        <v>3</v>
      </c>
      <c r="F39" s="3">
        <v>16</v>
      </c>
      <c r="G39" s="3">
        <v>2</v>
      </c>
      <c r="H39" s="3">
        <f t="shared" si="7"/>
        <v>4</v>
      </c>
      <c r="I39" s="11"/>
      <c r="O39" s="38" t="s">
        <v>376</v>
      </c>
    </row>
    <row r="40" spans="1:15" ht="18.75" customHeight="1">
      <c r="A40" s="148"/>
      <c r="B40" s="89">
        <f t="shared" si="6"/>
        <v>40423</v>
      </c>
      <c r="C40" s="13">
        <f t="shared" si="8"/>
        <v>422</v>
      </c>
      <c r="D40" s="13" t="str">
        <f t="shared" si="0"/>
        <v>1A6</v>
      </c>
      <c r="E40" s="3">
        <v>3</v>
      </c>
      <c r="F40" s="3">
        <v>16</v>
      </c>
      <c r="G40" s="3">
        <v>2</v>
      </c>
      <c r="H40" s="3">
        <f t="shared" si="7"/>
        <v>4</v>
      </c>
      <c r="I40" s="11"/>
      <c r="O40" s="38" t="s">
        <v>376</v>
      </c>
    </row>
    <row r="41" spans="1:15" ht="18.75" customHeight="1">
      <c r="A41" s="148"/>
      <c r="B41" s="89">
        <f t="shared" si="6"/>
        <v>40425</v>
      </c>
      <c r="C41" s="13">
        <f t="shared" si="8"/>
        <v>424</v>
      </c>
      <c r="D41" s="13" t="str">
        <f t="shared" si="0"/>
        <v>1A8</v>
      </c>
      <c r="E41" s="3">
        <v>3</v>
      </c>
      <c r="F41" s="3">
        <v>16</v>
      </c>
      <c r="G41" s="3">
        <v>2</v>
      </c>
      <c r="H41" s="3">
        <f t="shared" si="7"/>
        <v>4</v>
      </c>
      <c r="I41" s="11"/>
      <c r="O41" s="38" t="s">
        <v>376</v>
      </c>
    </row>
    <row r="42" spans="1:15" ht="18.75" customHeight="1">
      <c r="A42" s="148"/>
      <c r="B42" s="89">
        <f t="shared" si="6"/>
        <v>40427</v>
      </c>
      <c r="C42" s="13">
        <f t="shared" si="8"/>
        <v>426</v>
      </c>
      <c r="D42" s="118" t="str">
        <f>DEC2HEX(C42)</f>
        <v>1AA</v>
      </c>
      <c r="E42" s="3">
        <v>3</v>
      </c>
      <c r="F42" s="3">
        <v>16</v>
      </c>
      <c r="G42" s="3">
        <v>2</v>
      </c>
      <c r="H42" s="3">
        <f>G42*2</f>
        <v>4</v>
      </c>
      <c r="I42" s="11"/>
      <c r="K42" s="5"/>
      <c r="N42" s="122"/>
      <c r="O42" s="38" t="s">
        <v>376</v>
      </c>
    </row>
    <row r="43" spans="1:15" ht="18.75" customHeight="1">
      <c r="A43" s="148"/>
      <c r="B43" s="89">
        <f t="shared" si="6"/>
        <v>40429</v>
      </c>
      <c r="C43" s="13">
        <f t="shared" si="8"/>
        <v>428</v>
      </c>
      <c r="D43" s="118" t="str">
        <f>DEC2HEX(C43)</f>
        <v>1AC</v>
      </c>
      <c r="E43" s="3">
        <v>3</v>
      </c>
      <c r="F43" s="3">
        <v>16</v>
      </c>
      <c r="G43" s="3">
        <v>2</v>
      </c>
      <c r="H43" s="3">
        <f>G43*2</f>
        <v>4</v>
      </c>
      <c r="I43" s="11"/>
      <c r="K43" s="5"/>
      <c r="N43" s="122"/>
      <c r="O43" s="38" t="s">
        <v>376</v>
      </c>
    </row>
    <row r="44" spans="1:15" ht="30" customHeight="1">
      <c r="A44" s="148"/>
      <c r="B44" s="89">
        <f t="shared" si="6"/>
        <v>40431</v>
      </c>
      <c r="C44" s="13">
        <f t="shared" si="8"/>
        <v>430</v>
      </c>
      <c r="D44" s="13" t="str">
        <f t="shared" ref="D44:D45" si="9">DEC2HEX(C44)</f>
        <v>1AE</v>
      </c>
      <c r="E44" s="3">
        <v>16</v>
      </c>
      <c r="G44" s="3">
        <v>1</v>
      </c>
      <c r="H44" s="3">
        <f t="shared" ref="H44:H45" si="10">G44*2</f>
        <v>2</v>
      </c>
      <c r="I44" s="11" t="s">
        <v>618</v>
      </c>
      <c r="J44" s="5" t="s">
        <v>619</v>
      </c>
      <c r="K44" s="3">
        <v>100</v>
      </c>
      <c r="L44" s="5" t="s">
        <v>30</v>
      </c>
      <c r="M44" s="5" t="s">
        <v>31</v>
      </c>
      <c r="N44" s="36" t="s">
        <v>620</v>
      </c>
      <c r="O44" s="38" t="s">
        <v>376</v>
      </c>
    </row>
    <row r="45" spans="1:15" ht="30" customHeight="1" thickBot="1">
      <c r="A45" s="148"/>
      <c r="B45" s="89">
        <f t="shared" si="6"/>
        <v>40432</v>
      </c>
      <c r="C45" s="13">
        <f t="shared" si="8"/>
        <v>431</v>
      </c>
      <c r="D45" s="13" t="str">
        <f t="shared" si="9"/>
        <v>1AF</v>
      </c>
      <c r="E45" s="3">
        <v>16</v>
      </c>
      <c r="G45" s="3">
        <v>1</v>
      </c>
      <c r="H45" s="3">
        <f t="shared" si="10"/>
        <v>2</v>
      </c>
      <c r="I45" s="11" t="s">
        <v>621</v>
      </c>
      <c r="J45" s="5" t="s">
        <v>619</v>
      </c>
      <c r="K45" s="3">
        <v>100</v>
      </c>
      <c r="L45" s="5" t="s">
        <v>30</v>
      </c>
      <c r="M45" s="5" t="s">
        <v>31</v>
      </c>
      <c r="N45" s="36" t="s">
        <v>622</v>
      </c>
      <c r="O45" s="38" t="s">
        <v>376</v>
      </c>
    </row>
    <row r="46" spans="1:15" ht="18.75" hidden="1" customHeight="1">
      <c r="A46" s="148"/>
      <c r="B46" s="89">
        <f t="shared" si="6"/>
        <v>40433</v>
      </c>
      <c r="C46" s="13">
        <f t="shared" si="8"/>
        <v>432</v>
      </c>
      <c r="D46" s="13" t="str">
        <f t="shared" si="0"/>
        <v>1B0</v>
      </c>
      <c r="E46" s="3">
        <v>16</v>
      </c>
      <c r="G46" s="3">
        <v>5</v>
      </c>
      <c r="H46" s="3">
        <f t="shared" si="7"/>
        <v>10</v>
      </c>
      <c r="I46" s="11" t="s">
        <v>345</v>
      </c>
      <c r="M46" s="5" t="s">
        <v>31</v>
      </c>
      <c r="N46" s="2" t="s">
        <v>460</v>
      </c>
      <c r="O46" s="38" t="s">
        <v>376</v>
      </c>
    </row>
    <row r="47" spans="1:15" ht="52.5" hidden="1" customHeight="1">
      <c r="A47" s="148"/>
      <c r="B47" s="89">
        <f t="shared" si="6"/>
        <v>40438</v>
      </c>
      <c r="C47" s="13">
        <f t="shared" si="8"/>
        <v>437</v>
      </c>
      <c r="D47" s="13" t="str">
        <f t="shared" si="0"/>
        <v>1B5</v>
      </c>
      <c r="E47" s="3">
        <v>16</v>
      </c>
      <c r="G47" s="3">
        <v>1</v>
      </c>
      <c r="H47" s="3">
        <f t="shared" si="7"/>
        <v>2</v>
      </c>
      <c r="I47" s="11" t="s">
        <v>420</v>
      </c>
      <c r="K47" s="85" t="s">
        <v>421</v>
      </c>
      <c r="L47" s="5" t="s">
        <v>422</v>
      </c>
      <c r="M47" s="5" t="s">
        <v>31</v>
      </c>
      <c r="N47" s="36" t="s">
        <v>423</v>
      </c>
      <c r="O47" s="38" t="s">
        <v>376</v>
      </c>
    </row>
    <row r="48" spans="1:15" ht="18.75" hidden="1" customHeight="1">
      <c r="A48" s="148"/>
      <c r="B48" s="89">
        <f t="shared" si="6"/>
        <v>40439</v>
      </c>
      <c r="C48" s="13">
        <f t="shared" si="8"/>
        <v>438</v>
      </c>
      <c r="D48" s="13" t="str">
        <f t="shared" si="0"/>
        <v>1B6</v>
      </c>
      <c r="E48" s="3">
        <v>16</v>
      </c>
      <c r="G48" s="3">
        <v>1</v>
      </c>
      <c r="H48" s="3">
        <f t="shared" si="7"/>
        <v>2</v>
      </c>
      <c r="I48" s="11" t="s">
        <v>424</v>
      </c>
      <c r="K48" s="85" t="s">
        <v>425</v>
      </c>
      <c r="L48" s="5" t="s">
        <v>422</v>
      </c>
      <c r="M48" s="5" t="s">
        <v>31</v>
      </c>
      <c r="N48" s="2" t="s">
        <v>426</v>
      </c>
      <c r="O48" s="38" t="s">
        <v>376</v>
      </c>
    </row>
    <row r="49" spans="1:15" ht="18.75" hidden="1" customHeight="1" thickBot="1">
      <c r="A49" s="149"/>
      <c r="B49" s="89">
        <f t="shared" si="6"/>
        <v>40440</v>
      </c>
      <c r="C49" s="13">
        <f t="shared" si="8"/>
        <v>439</v>
      </c>
      <c r="D49" s="74" t="str">
        <f t="shared" si="0"/>
        <v>1B7</v>
      </c>
      <c r="E49" s="90">
        <v>16</v>
      </c>
      <c r="F49" s="90"/>
      <c r="G49" s="90">
        <v>1</v>
      </c>
      <c r="H49" s="90">
        <f t="shared" si="7"/>
        <v>2</v>
      </c>
      <c r="I49" s="115" t="s">
        <v>427</v>
      </c>
      <c r="J49" s="92"/>
      <c r="K49" s="85" t="s">
        <v>428</v>
      </c>
      <c r="L49" s="92" t="s">
        <v>422</v>
      </c>
      <c r="M49" s="92" t="s">
        <v>31</v>
      </c>
      <c r="N49" s="2" t="s">
        <v>426</v>
      </c>
      <c r="O49" s="38" t="s">
        <v>376</v>
      </c>
    </row>
    <row r="50" spans="1:15" ht="18.75">
      <c r="A50" s="40"/>
      <c r="B50" s="32"/>
      <c r="C50" s="32"/>
      <c r="D50" s="32"/>
      <c r="E50" s="6"/>
      <c r="F50" s="6"/>
      <c r="G50" s="6"/>
      <c r="H50" s="6"/>
      <c r="I50" s="4"/>
      <c r="J50" s="4"/>
      <c r="K50" s="6"/>
      <c r="L50" s="4"/>
      <c r="M50" s="4"/>
      <c r="N50" s="34"/>
      <c r="O50" s="4"/>
    </row>
    <row r="51" spans="1:15" ht="18.75">
      <c r="B51" s="13"/>
      <c r="C51" s="13"/>
      <c r="D51" s="13"/>
    </row>
    <row r="52" spans="1:15" ht="18.75">
      <c r="B52" s="13"/>
      <c r="C52" s="13"/>
      <c r="D52" s="13"/>
    </row>
    <row r="53" spans="1:15" ht="18.75">
      <c r="B53" s="13"/>
      <c r="C53" s="13"/>
      <c r="D53" s="13"/>
    </row>
    <row r="54" spans="1:15" ht="18.75">
      <c r="B54" s="13"/>
      <c r="C54" s="13"/>
      <c r="D54" s="13"/>
    </row>
    <row r="55" spans="1:15" s="3" customFormat="1" ht="18.75">
      <c r="A55" s="1"/>
      <c r="B55" s="13"/>
      <c r="C55" s="13"/>
      <c r="D55" s="13"/>
      <c r="I55" s="5"/>
      <c r="J55" s="5"/>
      <c r="L55" s="5"/>
      <c r="M55" s="5"/>
      <c r="N55" s="2"/>
      <c r="O55" s="5"/>
    </row>
    <row r="56" spans="1:15" s="3" customFormat="1" ht="18.75">
      <c r="A56" s="1"/>
      <c r="B56" s="13"/>
      <c r="C56" s="13"/>
      <c r="D56" s="13"/>
      <c r="I56" s="5"/>
      <c r="J56" s="5"/>
      <c r="L56" s="5"/>
      <c r="M56" s="5"/>
      <c r="N56" s="2"/>
      <c r="O56" s="5"/>
    </row>
    <row r="57" spans="1:15" s="3" customFormat="1" ht="18.75">
      <c r="A57" s="1"/>
      <c r="B57" s="13"/>
      <c r="C57" s="13"/>
      <c r="D57" s="13"/>
      <c r="I57" s="5"/>
      <c r="J57" s="5"/>
      <c r="L57" s="5"/>
      <c r="M57" s="5"/>
      <c r="N57" s="2"/>
      <c r="O57" s="5"/>
    </row>
    <row r="58" spans="1:15" s="3" customFormat="1" ht="18.75">
      <c r="A58" s="1"/>
      <c r="B58" s="13"/>
      <c r="C58" s="13"/>
      <c r="D58" s="13"/>
      <c r="I58" s="5"/>
      <c r="J58" s="5"/>
      <c r="L58" s="5"/>
      <c r="M58" s="5"/>
      <c r="N58" s="2"/>
      <c r="O58" s="5"/>
    </row>
    <row r="59" spans="1:15" s="3" customFormat="1" ht="18.75">
      <c r="A59" s="1"/>
      <c r="B59" s="13"/>
      <c r="C59" s="13"/>
      <c r="D59" s="13"/>
      <c r="I59" s="5"/>
      <c r="J59" s="5"/>
      <c r="L59" s="5"/>
      <c r="M59" s="5"/>
      <c r="N59" s="2"/>
      <c r="O59" s="5"/>
    </row>
    <row r="60" spans="1:15" s="3" customFormat="1" ht="18.75">
      <c r="A60" s="1"/>
      <c r="B60" s="13"/>
      <c r="C60" s="13"/>
      <c r="D60" s="13"/>
      <c r="I60" s="5"/>
      <c r="J60" s="5"/>
      <c r="L60" s="5"/>
      <c r="M60" s="5"/>
      <c r="N60" s="2"/>
      <c r="O60" s="5"/>
    </row>
    <row r="61" spans="1:15" s="3" customFormat="1" ht="18.75">
      <c r="A61" s="1"/>
      <c r="B61" s="13"/>
      <c r="C61" s="13"/>
      <c r="D61" s="13"/>
      <c r="I61" s="5"/>
      <c r="J61" s="5"/>
      <c r="L61" s="5"/>
      <c r="M61" s="5"/>
      <c r="N61" s="2"/>
      <c r="O61" s="5"/>
    </row>
    <row r="62" spans="1:15" s="3" customFormat="1" ht="18.75">
      <c r="A62" s="1"/>
      <c r="B62" s="13"/>
      <c r="C62" s="13"/>
      <c r="D62" s="13"/>
      <c r="I62" s="5"/>
      <c r="J62" s="5"/>
      <c r="L62" s="5"/>
      <c r="M62" s="5"/>
      <c r="N62" s="2"/>
      <c r="O62" s="5"/>
    </row>
    <row r="63" spans="1:15" s="3" customFormat="1" ht="18.75">
      <c r="A63" s="1"/>
      <c r="B63" s="13"/>
      <c r="C63" s="13"/>
      <c r="D63" s="13"/>
      <c r="I63" s="5"/>
      <c r="J63" s="5"/>
      <c r="L63" s="5"/>
      <c r="M63" s="5"/>
      <c r="N63" s="2"/>
      <c r="O63" s="5"/>
    </row>
  </sheetData>
  <mergeCells count="3">
    <mergeCell ref="A9:A23"/>
    <mergeCell ref="A24:A26"/>
    <mergeCell ref="A27:A49"/>
  </mergeCells>
  <dataValidations count="1">
    <dataValidation type="whole" allowBlank="1" showInputMessage="1" showErrorMessage="1" sqref="I4:I6" xr:uid="{00000000-0002-0000-1200-000000000000}">
      <formula1>1</formula1>
      <formula2>40</formula2>
    </dataValidation>
  </dataValidations>
  <pageMargins left="0.7" right="0.7" top="0.75" bottom="0.75" header="0.3" footer="0.3"/>
  <pageSetup orientation="portrait" r:id="rId1"/>
  <tableParts count="1">
    <tablePart r:id="rId2"/>
  </tableParts>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300-000000000000}">
  <dimension ref="A2:O61"/>
  <sheetViews>
    <sheetView zoomScale="70" zoomScaleNormal="70" workbookViewId="0">
      <selection activeCell="I35" sqref="I35"/>
    </sheetView>
  </sheetViews>
  <sheetFormatPr defaultColWidth="9.140625" defaultRowHeight="15"/>
  <cols>
    <col min="1" max="1" width="24.42578125" style="1" customWidth="1"/>
    <col min="2" max="4" width="15" style="3" customWidth="1"/>
    <col min="5" max="6" width="11.42578125" style="3" customWidth="1"/>
    <col min="7" max="7" width="14.140625" style="3" customWidth="1"/>
    <col min="8" max="8" width="10" style="3" customWidth="1"/>
    <col min="9" max="9" width="40.42578125" style="5" customWidth="1"/>
    <col min="10" max="10" width="14.42578125" style="5" customWidth="1"/>
    <col min="11" max="11" width="8.42578125" style="3" customWidth="1"/>
    <col min="12" max="12" width="8.42578125" style="5" customWidth="1"/>
    <col min="13" max="13" width="14.42578125" style="5" customWidth="1"/>
    <col min="14" max="14" width="84.85546875" style="2" customWidth="1"/>
    <col min="15" max="15" width="33.85546875" style="5" customWidth="1"/>
    <col min="16" max="16384" width="9.140625" style="1"/>
  </cols>
  <sheetData>
    <row r="2" spans="1:15" ht="46.5">
      <c r="A2" s="14" t="s">
        <v>623</v>
      </c>
    </row>
    <row r="3" spans="1:15" ht="15.75" thickBot="1"/>
    <row r="4" spans="1:15" s="17" customFormat="1" ht="34.5" thickBot="1">
      <c r="A4" s="7" t="s">
        <v>361</v>
      </c>
      <c r="B4" s="8"/>
      <c r="C4" s="8"/>
      <c r="D4" s="8"/>
      <c r="E4" s="8"/>
      <c r="F4" s="8"/>
      <c r="G4" s="8"/>
      <c r="H4" s="8"/>
      <c r="I4" s="33">
        <v>1</v>
      </c>
      <c r="J4" s="15" t="s">
        <v>362</v>
      </c>
      <c r="K4" s="8"/>
      <c r="L4" s="9"/>
      <c r="M4" s="9"/>
      <c r="N4" s="16"/>
      <c r="O4" s="9"/>
    </row>
    <row r="5" spans="1:15" s="30" customFormat="1" ht="18.75">
      <c r="A5" s="25"/>
      <c r="B5" s="26"/>
      <c r="C5" s="26"/>
      <c r="D5" s="26"/>
      <c r="E5" s="26"/>
      <c r="F5" s="26"/>
      <c r="G5" s="26"/>
      <c r="H5" s="26"/>
      <c r="I5" s="27"/>
      <c r="J5" s="31" t="s">
        <v>363</v>
      </c>
      <c r="K5" s="26"/>
      <c r="L5" s="28"/>
      <c r="M5" s="28"/>
      <c r="N5" s="29"/>
      <c r="O5" s="28"/>
    </row>
    <row r="6" spans="1:15" s="17" customFormat="1" ht="17.100000000000001" customHeight="1">
      <c r="A6" s="7"/>
      <c r="B6" s="8"/>
      <c r="C6" s="8"/>
      <c r="D6" s="8"/>
      <c r="E6" s="8"/>
      <c r="F6" s="8"/>
      <c r="G6" s="8"/>
      <c r="H6" s="8"/>
      <c r="I6" s="24"/>
      <c r="J6" s="15"/>
      <c r="K6" s="8"/>
      <c r="L6" s="9"/>
      <c r="M6" s="9"/>
      <c r="N6" s="16"/>
      <c r="O6" s="9"/>
    </row>
    <row r="7" spans="1:15" s="18" customFormat="1" ht="27" customHeight="1">
      <c r="B7" s="18" t="s">
        <v>2</v>
      </c>
      <c r="C7" s="18" t="s">
        <v>3</v>
      </c>
      <c r="D7" s="18" t="s">
        <v>4</v>
      </c>
      <c r="E7" s="18" t="s">
        <v>5</v>
      </c>
      <c r="G7" s="18" t="s">
        <v>6</v>
      </c>
      <c r="H7" s="18" t="s">
        <v>7</v>
      </c>
      <c r="I7" s="18" t="s">
        <v>8</v>
      </c>
      <c r="J7" s="18" t="s">
        <v>9</v>
      </c>
      <c r="K7" s="18" t="s">
        <v>10</v>
      </c>
      <c r="L7" s="18" t="s">
        <v>11</v>
      </c>
      <c r="M7" s="18" t="s">
        <v>12</v>
      </c>
      <c r="N7" s="19" t="s">
        <v>13</v>
      </c>
      <c r="O7" s="18" t="s">
        <v>364</v>
      </c>
    </row>
    <row r="8" spans="1:15" s="23" customFormat="1" ht="57" thickBot="1">
      <c r="A8" s="20"/>
      <c r="B8" s="21" t="s">
        <v>14</v>
      </c>
      <c r="C8" s="21" t="s">
        <v>15</v>
      </c>
      <c r="D8" s="21" t="s">
        <v>16</v>
      </c>
      <c r="E8" s="21" t="s">
        <v>17</v>
      </c>
      <c r="F8" s="21" t="s">
        <v>18</v>
      </c>
      <c r="G8" s="21" t="s">
        <v>365</v>
      </c>
      <c r="H8" s="21" t="s">
        <v>21</v>
      </c>
      <c r="I8" s="22" t="s">
        <v>22</v>
      </c>
      <c r="J8" s="22" t="s">
        <v>366</v>
      </c>
      <c r="K8" s="21" t="s">
        <v>24</v>
      </c>
      <c r="L8" s="22" t="s">
        <v>25</v>
      </c>
      <c r="M8" s="22" t="s">
        <v>26</v>
      </c>
      <c r="N8" s="22" t="s">
        <v>367</v>
      </c>
      <c r="O8" s="22" t="s">
        <v>368</v>
      </c>
    </row>
    <row r="9" spans="1:15" ht="18.75" customHeight="1">
      <c r="A9" s="147" t="s">
        <v>369</v>
      </c>
      <c r="B9" s="12">
        <f>C9+30001</f>
        <v>30001</v>
      </c>
      <c r="C9" s="32">
        <f>((I4-1)*32)</f>
        <v>0</v>
      </c>
      <c r="D9" s="32" t="str">
        <f t="shared" ref="D9:D47" si="0">DEC2HEX(C9)</f>
        <v>0</v>
      </c>
      <c r="E9" s="6">
        <v>4</v>
      </c>
      <c r="F9" s="6"/>
      <c r="G9" s="6">
        <v>1</v>
      </c>
      <c r="H9" s="6">
        <f t="shared" ref="H9:H21" si="1">G9*2</f>
        <v>2</v>
      </c>
      <c r="I9" s="10" t="s">
        <v>370</v>
      </c>
      <c r="J9" s="4" t="s">
        <v>371</v>
      </c>
      <c r="K9" s="4"/>
      <c r="L9" s="4" t="s">
        <v>30</v>
      </c>
      <c r="M9" s="4" t="s">
        <v>86</v>
      </c>
      <c r="N9" s="34" t="s">
        <v>372</v>
      </c>
      <c r="O9" s="37"/>
    </row>
    <row r="10" spans="1:15" ht="18.75" customHeight="1">
      <c r="A10" s="148"/>
      <c r="B10" s="89">
        <f>C10+30001</f>
        <v>30002</v>
      </c>
      <c r="C10" s="13">
        <f>C9+G9</f>
        <v>1</v>
      </c>
      <c r="D10" s="13" t="str">
        <f t="shared" si="0"/>
        <v>1</v>
      </c>
      <c r="E10" s="3">
        <v>4</v>
      </c>
      <c r="G10" s="3">
        <v>2</v>
      </c>
      <c r="H10" s="3">
        <f t="shared" si="1"/>
        <v>4</v>
      </c>
      <c r="I10" s="129" t="s">
        <v>624</v>
      </c>
      <c r="J10" s="5" t="s">
        <v>625</v>
      </c>
      <c r="K10" s="5"/>
      <c r="L10" s="5" t="s">
        <v>34</v>
      </c>
      <c r="M10" s="5" t="s">
        <v>86</v>
      </c>
      <c r="N10" s="2" t="s">
        <v>612</v>
      </c>
      <c r="O10" s="38"/>
    </row>
    <row r="11" spans="1:15" ht="18.75">
      <c r="A11" s="148"/>
      <c r="B11" s="89">
        <f t="shared" ref="B11:B21" si="2">C11+30001</f>
        <v>30004</v>
      </c>
      <c r="C11" s="13">
        <f t="shared" ref="C11:C21" si="3">C10+G10</f>
        <v>3</v>
      </c>
      <c r="D11" s="13" t="str">
        <f t="shared" si="0"/>
        <v>3</v>
      </c>
      <c r="E11" s="3">
        <v>4</v>
      </c>
      <c r="G11" s="3">
        <v>1</v>
      </c>
      <c r="H11" s="3">
        <f t="shared" si="1"/>
        <v>2</v>
      </c>
      <c r="I11" s="11" t="s">
        <v>377</v>
      </c>
      <c r="K11" s="5"/>
      <c r="L11" s="5" t="s">
        <v>30</v>
      </c>
      <c r="M11" s="5" t="s">
        <v>86</v>
      </c>
      <c r="N11" s="35" t="s">
        <v>378</v>
      </c>
      <c r="O11" s="38"/>
    </row>
    <row r="12" spans="1:15" ht="18.75" customHeight="1">
      <c r="A12" s="148"/>
      <c r="B12" s="89">
        <f t="shared" si="2"/>
        <v>30005</v>
      </c>
      <c r="C12" s="13">
        <f t="shared" si="3"/>
        <v>4</v>
      </c>
      <c r="D12" s="13" t="str">
        <f t="shared" si="0"/>
        <v>4</v>
      </c>
      <c r="E12" s="3">
        <v>4</v>
      </c>
      <c r="G12" s="3">
        <v>2</v>
      </c>
      <c r="H12" s="3">
        <f t="shared" si="1"/>
        <v>4</v>
      </c>
      <c r="I12" s="11" t="s">
        <v>626</v>
      </c>
      <c r="J12" s="5" t="s">
        <v>625</v>
      </c>
      <c r="K12" s="5"/>
      <c r="L12" s="5" t="s">
        <v>34</v>
      </c>
      <c r="M12" s="5" t="s">
        <v>86</v>
      </c>
      <c r="N12" s="2" t="s">
        <v>614</v>
      </c>
      <c r="O12" s="38" t="s">
        <v>376</v>
      </c>
    </row>
    <row r="13" spans="1:15" ht="18.75">
      <c r="A13" s="148"/>
      <c r="B13" s="89">
        <f t="shared" si="2"/>
        <v>30007</v>
      </c>
      <c r="C13" s="13">
        <f t="shared" si="3"/>
        <v>6</v>
      </c>
      <c r="D13" s="13" t="str">
        <f t="shared" si="0"/>
        <v>6</v>
      </c>
      <c r="E13" s="3">
        <v>4</v>
      </c>
      <c r="G13" s="3">
        <v>1</v>
      </c>
      <c r="H13" s="3">
        <f t="shared" si="1"/>
        <v>2</v>
      </c>
      <c r="I13" s="11"/>
      <c r="K13" s="5"/>
      <c r="N13" s="35"/>
      <c r="O13" s="38" t="s">
        <v>376</v>
      </c>
    </row>
    <row r="14" spans="1:15" ht="18.75" customHeight="1">
      <c r="A14" s="148"/>
      <c r="B14" s="89">
        <f t="shared" si="2"/>
        <v>30008</v>
      </c>
      <c r="C14" s="13">
        <f t="shared" si="3"/>
        <v>7</v>
      </c>
      <c r="D14" s="13" t="str">
        <f t="shared" si="0"/>
        <v>7</v>
      </c>
      <c r="E14" s="3">
        <v>4</v>
      </c>
      <c r="G14" s="3">
        <v>2</v>
      </c>
      <c r="H14" s="3">
        <f t="shared" si="1"/>
        <v>4</v>
      </c>
      <c r="I14" s="11"/>
      <c r="K14" s="5"/>
      <c r="N14" s="35"/>
      <c r="O14" s="38" t="s">
        <v>376</v>
      </c>
    </row>
    <row r="15" spans="1:15" ht="18.75" customHeight="1">
      <c r="A15" s="148"/>
      <c r="B15" s="89">
        <f t="shared" si="2"/>
        <v>30010</v>
      </c>
      <c r="C15" s="13">
        <f t="shared" si="3"/>
        <v>9</v>
      </c>
      <c r="D15" s="13" t="str">
        <f t="shared" si="0"/>
        <v>9</v>
      </c>
      <c r="E15" s="3">
        <v>4</v>
      </c>
      <c r="G15" s="3">
        <v>2</v>
      </c>
      <c r="H15" s="3">
        <f t="shared" si="1"/>
        <v>4</v>
      </c>
      <c r="I15" s="11"/>
      <c r="K15" s="5"/>
      <c r="N15" s="35"/>
      <c r="O15" s="38" t="s">
        <v>376</v>
      </c>
    </row>
    <row r="16" spans="1:15" ht="18.75" customHeight="1">
      <c r="A16" s="148"/>
      <c r="B16" s="89">
        <f t="shared" si="2"/>
        <v>30012</v>
      </c>
      <c r="C16" s="13">
        <f t="shared" si="3"/>
        <v>11</v>
      </c>
      <c r="D16" s="13" t="str">
        <f t="shared" si="0"/>
        <v>B</v>
      </c>
      <c r="E16" s="3">
        <v>4</v>
      </c>
      <c r="G16" s="3">
        <v>2</v>
      </c>
      <c r="H16" s="3">
        <f t="shared" si="1"/>
        <v>4</v>
      </c>
      <c r="I16" s="11"/>
      <c r="K16" s="5"/>
      <c r="N16" s="35"/>
      <c r="O16" s="38" t="s">
        <v>376</v>
      </c>
    </row>
    <row r="17" spans="1:15" ht="18.75" customHeight="1">
      <c r="A17" s="148"/>
      <c r="B17" s="89">
        <f t="shared" si="2"/>
        <v>30014</v>
      </c>
      <c r="C17" s="13">
        <f t="shared" si="3"/>
        <v>13</v>
      </c>
      <c r="D17" s="13" t="str">
        <f t="shared" si="0"/>
        <v>D</v>
      </c>
      <c r="E17" s="3">
        <v>4</v>
      </c>
      <c r="G17" s="3">
        <v>2</v>
      </c>
      <c r="H17" s="3">
        <f t="shared" si="1"/>
        <v>4</v>
      </c>
      <c r="I17" s="11"/>
      <c r="K17" s="5"/>
      <c r="N17" s="35"/>
      <c r="O17" s="38" t="s">
        <v>376</v>
      </c>
    </row>
    <row r="18" spans="1:15" ht="18.75" customHeight="1">
      <c r="A18" s="148"/>
      <c r="B18" s="89">
        <f t="shared" si="2"/>
        <v>30016</v>
      </c>
      <c r="C18" s="13">
        <f t="shared" si="3"/>
        <v>15</v>
      </c>
      <c r="D18" s="13" t="str">
        <f t="shared" si="0"/>
        <v>F</v>
      </c>
      <c r="E18" s="3">
        <v>4</v>
      </c>
      <c r="G18" s="3">
        <v>2</v>
      </c>
      <c r="H18" s="3">
        <f t="shared" si="1"/>
        <v>4</v>
      </c>
      <c r="I18" s="11"/>
      <c r="K18" s="5"/>
      <c r="N18" s="35"/>
      <c r="O18" s="38" t="s">
        <v>376</v>
      </c>
    </row>
    <row r="19" spans="1:15" ht="18.75" customHeight="1">
      <c r="A19" s="148"/>
      <c r="B19" s="89">
        <f t="shared" si="2"/>
        <v>30018</v>
      </c>
      <c r="C19" s="13">
        <f t="shared" si="3"/>
        <v>17</v>
      </c>
      <c r="D19" s="13" t="str">
        <f t="shared" si="0"/>
        <v>11</v>
      </c>
      <c r="E19" s="3">
        <v>4</v>
      </c>
      <c r="G19" s="3">
        <v>2</v>
      </c>
      <c r="H19" s="3">
        <f t="shared" si="1"/>
        <v>4</v>
      </c>
      <c r="I19" s="11"/>
      <c r="K19" s="5"/>
      <c r="N19" s="35"/>
      <c r="O19" s="38" t="s">
        <v>376</v>
      </c>
    </row>
    <row r="20" spans="1:15" ht="18.75" customHeight="1">
      <c r="A20" s="148"/>
      <c r="B20" s="89">
        <f t="shared" si="2"/>
        <v>30020</v>
      </c>
      <c r="C20" s="13">
        <f t="shared" si="3"/>
        <v>19</v>
      </c>
      <c r="D20" s="13" t="str">
        <f t="shared" si="0"/>
        <v>13</v>
      </c>
      <c r="E20" s="3">
        <v>4</v>
      </c>
      <c r="G20" s="3">
        <v>2</v>
      </c>
      <c r="H20" s="3">
        <f t="shared" si="1"/>
        <v>4</v>
      </c>
      <c r="I20" s="11"/>
      <c r="K20" s="5"/>
      <c r="N20" s="35"/>
      <c r="O20" s="38" t="s">
        <v>376</v>
      </c>
    </row>
    <row r="21" spans="1:15" ht="18.75" customHeight="1" thickBot="1">
      <c r="A21" s="149"/>
      <c r="B21" s="97">
        <f t="shared" si="2"/>
        <v>30022</v>
      </c>
      <c r="C21" s="74">
        <f t="shared" si="3"/>
        <v>21</v>
      </c>
      <c r="D21" s="74" t="str">
        <f t="shared" si="0"/>
        <v>15</v>
      </c>
      <c r="E21" s="3">
        <v>4</v>
      </c>
      <c r="G21" s="3">
        <v>2</v>
      </c>
      <c r="H21" s="3">
        <f t="shared" si="1"/>
        <v>4</v>
      </c>
      <c r="I21" s="11"/>
      <c r="K21" s="5"/>
      <c r="N21" s="35"/>
      <c r="O21" s="38" t="s">
        <v>376</v>
      </c>
    </row>
    <row r="22" spans="1:15" ht="30">
      <c r="A22" s="147" t="s">
        <v>384</v>
      </c>
      <c r="B22" s="98">
        <f t="shared" ref="B22:B47" si="4">C22+40001</f>
        <v>40029</v>
      </c>
      <c r="C22" s="99">
        <f>(28+QUOTIENT((I4-1),2))</f>
        <v>28</v>
      </c>
      <c r="D22" s="99" t="str">
        <f t="shared" si="0"/>
        <v>1C</v>
      </c>
      <c r="E22" s="100">
        <v>3</v>
      </c>
      <c r="F22" s="100"/>
      <c r="G22" s="100">
        <v>1</v>
      </c>
      <c r="H22" s="100">
        <v>2</v>
      </c>
      <c r="I22" s="101" t="s">
        <v>385</v>
      </c>
      <c r="J22" s="102" t="s">
        <v>133</v>
      </c>
      <c r="K22" s="103"/>
      <c r="L22" s="104" t="s">
        <v>130</v>
      </c>
      <c r="M22" s="104" t="s">
        <v>86</v>
      </c>
      <c r="N22" s="105" t="s">
        <v>386</v>
      </c>
      <c r="O22" s="106"/>
    </row>
    <row r="23" spans="1:15" ht="30">
      <c r="A23" s="148"/>
      <c r="B23" s="107">
        <f t="shared" si="4"/>
        <v>40069</v>
      </c>
      <c r="C23" s="108">
        <f>(68+QUOTIENT((I4-1),2))</f>
        <v>68</v>
      </c>
      <c r="D23" s="99" t="str">
        <f t="shared" si="0"/>
        <v>44</v>
      </c>
      <c r="E23" s="109">
        <v>3</v>
      </c>
      <c r="F23" s="109"/>
      <c r="G23" s="109">
        <v>1</v>
      </c>
      <c r="H23" s="109">
        <f t="shared" ref="H23:H47" si="5">G23*2</f>
        <v>2</v>
      </c>
      <c r="I23" s="110" t="s">
        <v>387</v>
      </c>
      <c r="J23" s="111" t="s">
        <v>158</v>
      </c>
      <c r="K23" s="112"/>
      <c r="L23" s="113" t="s">
        <v>130</v>
      </c>
      <c r="M23" s="113" t="s">
        <v>86</v>
      </c>
      <c r="N23" s="36" t="s">
        <v>386</v>
      </c>
      <c r="O23" s="114"/>
    </row>
    <row r="24" spans="1:15" ht="30.75" thickBot="1">
      <c r="A24" s="148"/>
      <c r="B24" s="98">
        <f t="shared" si="4"/>
        <v>40189</v>
      </c>
      <c r="C24" s="99">
        <f>(188+QUOTIENT((I4-1),2))</f>
        <v>188</v>
      </c>
      <c r="D24" s="99" t="str">
        <f t="shared" si="0"/>
        <v>BC</v>
      </c>
      <c r="E24" s="109">
        <v>3</v>
      </c>
      <c r="F24" s="109"/>
      <c r="G24" s="109">
        <v>1</v>
      </c>
      <c r="H24" s="109">
        <f t="shared" si="5"/>
        <v>2</v>
      </c>
      <c r="I24" s="110" t="s">
        <v>388</v>
      </c>
      <c r="J24" s="113" t="s">
        <v>82</v>
      </c>
      <c r="K24" s="109"/>
      <c r="L24" s="113" t="s">
        <v>130</v>
      </c>
      <c r="M24" s="113" t="s">
        <v>86</v>
      </c>
      <c r="N24" s="36" t="s">
        <v>386</v>
      </c>
      <c r="O24" s="38" t="s">
        <v>376</v>
      </c>
    </row>
    <row r="25" spans="1:15" ht="52.5" customHeight="1">
      <c r="A25" s="147" t="s">
        <v>389</v>
      </c>
      <c r="B25" s="12">
        <f t="shared" si="4"/>
        <v>40401</v>
      </c>
      <c r="C25" s="32">
        <f>(400+(I4-1)*40)</f>
        <v>400</v>
      </c>
      <c r="D25" s="32" t="str">
        <f t="shared" si="0"/>
        <v>190</v>
      </c>
      <c r="E25" s="6">
        <v>3</v>
      </c>
      <c r="F25" s="6">
        <v>16</v>
      </c>
      <c r="G25" s="6">
        <v>1</v>
      </c>
      <c r="H25" s="6">
        <f t="shared" si="5"/>
        <v>2</v>
      </c>
      <c r="I25" s="10" t="s">
        <v>390</v>
      </c>
      <c r="J25" s="4" t="s">
        <v>391</v>
      </c>
      <c r="K25" s="6">
        <v>120</v>
      </c>
      <c r="L25" s="4" t="s">
        <v>30</v>
      </c>
      <c r="M25" s="4" t="s">
        <v>31</v>
      </c>
      <c r="N25" s="105" t="s">
        <v>392</v>
      </c>
      <c r="O25" s="37" t="s">
        <v>376</v>
      </c>
    </row>
    <row r="26" spans="1:15" ht="37.5" customHeight="1">
      <c r="A26" s="148"/>
      <c r="B26" s="89">
        <f t="shared" si="4"/>
        <v>40402</v>
      </c>
      <c r="C26" s="13">
        <f>C25+G25</f>
        <v>401</v>
      </c>
      <c r="D26" s="13" t="str">
        <f t="shared" si="0"/>
        <v>191</v>
      </c>
      <c r="E26" s="3">
        <v>3</v>
      </c>
      <c r="F26" s="3">
        <v>16</v>
      </c>
      <c r="G26" s="3">
        <v>1</v>
      </c>
      <c r="H26" s="3">
        <f t="shared" si="5"/>
        <v>2</v>
      </c>
      <c r="I26" s="11" t="s">
        <v>393</v>
      </c>
      <c r="J26" s="5" t="s">
        <v>394</v>
      </c>
      <c r="K26" s="3">
        <v>600</v>
      </c>
      <c r="L26" s="5" t="s">
        <v>30</v>
      </c>
      <c r="M26" s="5" t="s">
        <v>31</v>
      </c>
      <c r="N26" s="36" t="s">
        <v>395</v>
      </c>
      <c r="O26" s="38" t="s">
        <v>376</v>
      </c>
    </row>
    <row r="27" spans="1:15" ht="37.5" customHeight="1">
      <c r="A27" s="148"/>
      <c r="B27" s="89">
        <f t="shared" si="4"/>
        <v>40403</v>
      </c>
      <c r="C27" s="13">
        <f t="shared" ref="C27:C45" si="6">C26+G26</f>
        <v>402</v>
      </c>
      <c r="D27" s="118" t="str">
        <f>DEC2HEX(C27)</f>
        <v>192</v>
      </c>
      <c r="E27" s="3">
        <v>3</v>
      </c>
      <c r="F27" s="3">
        <v>16</v>
      </c>
      <c r="G27" s="3">
        <v>2</v>
      </c>
      <c r="H27" s="3">
        <f>G27*2</f>
        <v>4</v>
      </c>
      <c r="I27" s="11" t="s">
        <v>263</v>
      </c>
      <c r="K27" s="3">
        <v>0</v>
      </c>
      <c r="L27" s="5" t="s">
        <v>34</v>
      </c>
      <c r="M27" s="5" t="s">
        <v>31</v>
      </c>
      <c r="N27" s="36" t="s">
        <v>396</v>
      </c>
      <c r="O27" s="38" t="s">
        <v>376</v>
      </c>
    </row>
    <row r="28" spans="1:15" ht="37.5" customHeight="1">
      <c r="A28" s="148"/>
      <c r="B28" s="89">
        <f t="shared" si="4"/>
        <v>40405</v>
      </c>
      <c r="C28" s="13">
        <f t="shared" si="6"/>
        <v>404</v>
      </c>
      <c r="D28" s="13" t="str">
        <f t="shared" si="0"/>
        <v>194</v>
      </c>
      <c r="E28" s="3">
        <v>3</v>
      </c>
      <c r="F28" s="3">
        <v>16</v>
      </c>
      <c r="G28" s="3">
        <v>2</v>
      </c>
      <c r="H28" s="3">
        <f t="shared" si="5"/>
        <v>4</v>
      </c>
      <c r="I28" s="11" t="s">
        <v>330</v>
      </c>
      <c r="J28" s="84" t="s">
        <v>397</v>
      </c>
      <c r="K28" s="3">
        <v>433.92</v>
      </c>
      <c r="L28" s="5" t="s">
        <v>332</v>
      </c>
      <c r="M28" s="5" t="s">
        <v>31</v>
      </c>
      <c r="N28" s="36" t="s">
        <v>398</v>
      </c>
      <c r="O28" s="38" t="s">
        <v>376</v>
      </c>
    </row>
    <row r="29" spans="1:15" ht="60" customHeight="1">
      <c r="A29" s="148"/>
      <c r="B29" s="89">
        <f t="shared" si="4"/>
        <v>40407</v>
      </c>
      <c r="C29" s="13">
        <f t="shared" si="6"/>
        <v>406</v>
      </c>
      <c r="D29" s="13" t="str">
        <f t="shared" si="0"/>
        <v>196</v>
      </c>
      <c r="E29" s="3">
        <v>3</v>
      </c>
      <c r="F29" s="3">
        <v>16</v>
      </c>
      <c r="G29" s="3">
        <v>1</v>
      </c>
      <c r="H29" s="3">
        <f t="shared" si="5"/>
        <v>2</v>
      </c>
      <c r="I29" s="11" t="s">
        <v>334</v>
      </c>
      <c r="J29" s="5" t="s">
        <v>335</v>
      </c>
      <c r="K29" s="3">
        <v>15</v>
      </c>
      <c r="L29" s="5" t="s">
        <v>210</v>
      </c>
      <c r="M29" s="5" t="s">
        <v>31</v>
      </c>
      <c r="N29" s="36" t="s">
        <v>399</v>
      </c>
      <c r="O29" s="38" t="s">
        <v>376</v>
      </c>
    </row>
    <row r="30" spans="1:15" ht="45" customHeight="1">
      <c r="A30" s="148"/>
      <c r="B30" s="89">
        <f t="shared" si="4"/>
        <v>40408</v>
      </c>
      <c r="C30" s="13">
        <f t="shared" si="6"/>
        <v>407</v>
      </c>
      <c r="D30" s="13" t="str">
        <f t="shared" si="0"/>
        <v>197</v>
      </c>
      <c r="E30" s="3">
        <v>3</v>
      </c>
      <c r="F30" s="3">
        <v>16</v>
      </c>
      <c r="G30" s="3">
        <v>1</v>
      </c>
      <c r="H30" s="3">
        <f t="shared" si="5"/>
        <v>2</v>
      </c>
      <c r="I30" s="11" t="s">
        <v>337</v>
      </c>
      <c r="J30" s="5" t="s">
        <v>79</v>
      </c>
      <c r="K30" s="3">
        <v>0</v>
      </c>
      <c r="L30" s="5" t="s">
        <v>30</v>
      </c>
      <c r="M30" s="5" t="s">
        <v>31</v>
      </c>
      <c r="N30" s="36" t="s">
        <v>400</v>
      </c>
      <c r="O30" s="38" t="s">
        <v>376</v>
      </c>
    </row>
    <row r="31" spans="1:15" ht="30" customHeight="1">
      <c r="A31" s="148"/>
      <c r="B31" s="89">
        <f t="shared" si="4"/>
        <v>40409</v>
      </c>
      <c r="C31" s="13">
        <f t="shared" si="6"/>
        <v>408</v>
      </c>
      <c r="D31" s="118" t="str">
        <f>DEC2HEX(C31)</f>
        <v>198</v>
      </c>
      <c r="E31" s="3">
        <v>3</v>
      </c>
      <c r="F31" s="3">
        <v>16</v>
      </c>
      <c r="G31" s="3">
        <v>2</v>
      </c>
      <c r="H31" s="3">
        <f>G31*2</f>
        <v>4</v>
      </c>
      <c r="I31" s="11"/>
      <c r="N31" s="35"/>
      <c r="O31" s="38" t="s">
        <v>376</v>
      </c>
    </row>
    <row r="32" spans="1:15" ht="30" customHeight="1">
      <c r="A32" s="148"/>
      <c r="B32" s="89">
        <f t="shared" si="4"/>
        <v>40411</v>
      </c>
      <c r="C32" s="13">
        <f t="shared" si="6"/>
        <v>410</v>
      </c>
      <c r="D32" s="118" t="str">
        <f>DEC2HEX(C32)</f>
        <v>19A</v>
      </c>
      <c r="E32" s="3">
        <v>3</v>
      </c>
      <c r="F32" s="3">
        <v>16</v>
      </c>
      <c r="G32" s="3">
        <v>2</v>
      </c>
      <c r="H32" s="3">
        <f>G32*2</f>
        <v>4</v>
      </c>
      <c r="I32" s="11"/>
      <c r="N32" s="35"/>
      <c r="O32" s="38" t="s">
        <v>376</v>
      </c>
    </row>
    <row r="33" spans="1:15" ht="30" customHeight="1">
      <c r="A33" s="148"/>
      <c r="B33" s="89">
        <f t="shared" si="4"/>
        <v>40413</v>
      </c>
      <c r="C33" s="13">
        <f t="shared" si="6"/>
        <v>412</v>
      </c>
      <c r="D33" s="13" t="str">
        <f t="shared" si="0"/>
        <v>19C</v>
      </c>
      <c r="E33" s="3">
        <v>3</v>
      </c>
      <c r="F33" s="3">
        <v>16</v>
      </c>
      <c r="G33" s="3">
        <v>2</v>
      </c>
      <c r="H33" s="3">
        <f t="shared" si="5"/>
        <v>4</v>
      </c>
      <c r="I33" s="11"/>
      <c r="N33" s="35"/>
      <c r="O33" s="38" t="s">
        <v>376</v>
      </c>
    </row>
    <row r="34" spans="1:15" ht="30" customHeight="1">
      <c r="A34" s="148"/>
      <c r="B34" s="89">
        <f t="shared" si="4"/>
        <v>40415</v>
      </c>
      <c r="C34" s="13">
        <f t="shared" si="6"/>
        <v>414</v>
      </c>
      <c r="D34" s="13" t="str">
        <f t="shared" si="0"/>
        <v>19E</v>
      </c>
      <c r="E34" s="3">
        <v>3</v>
      </c>
      <c r="F34" s="3">
        <v>16</v>
      </c>
      <c r="G34" s="3">
        <v>2</v>
      </c>
      <c r="H34" s="3">
        <f t="shared" si="5"/>
        <v>4</v>
      </c>
      <c r="I34" s="11"/>
      <c r="N34" s="35"/>
      <c r="O34" s="38" t="s">
        <v>376</v>
      </c>
    </row>
    <row r="35" spans="1:15" ht="45" customHeight="1">
      <c r="A35" s="148"/>
      <c r="B35" s="89">
        <f t="shared" si="4"/>
        <v>40417</v>
      </c>
      <c r="C35" s="13">
        <f t="shared" si="6"/>
        <v>416</v>
      </c>
      <c r="D35" s="13" t="str">
        <f t="shared" si="0"/>
        <v>1A0</v>
      </c>
      <c r="E35" s="3">
        <v>3</v>
      </c>
      <c r="F35" s="3">
        <v>16</v>
      </c>
      <c r="G35" s="3">
        <v>2</v>
      </c>
      <c r="H35" s="3">
        <f t="shared" si="5"/>
        <v>4</v>
      </c>
      <c r="I35" s="129" t="s">
        <v>407</v>
      </c>
      <c r="K35" s="3">
        <v>0</v>
      </c>
      <c r="L35" s="5" t="s">
        <v>332</v>
      </c>
      <c r="M35" s="5" t="s">
        <v>31</v>
      </c>
      <c r="N35" s="36" t="s">
        <v>408</v>
      </c>
      <c r="O35" s="38" t="s">
        <v>376</v>
      </c>
    </row>
    <row r="36" spans="1:15" ht="18.75" customHeight="1">
      <c r="A36" s="148"/>
      <c r="B36" s="89">
        <f t="shared" si="4"/>
        <v>40419</v>
      </c>
      <c r="C36" s="13">
        <f t="shared" si="6"/>
        <v>418</v>
      </c>
      <c r="D36" s="13" t="str">
        <f t="shared" si="0"/>
        <v>1A2</v>
      </c>
      <c r="E36" s="3">
        <v>3</v>
      </c>
      <c r="F36" s="3">
        <v>16</v>
      </c>
      <c r="G36" s="3">
        <v>2</v>
      </c>
      <c r="H36" s="3">
        <f t="shared" si="5"/>
        <v>4</v>
      </c>
      <c r="I36" s="11"/>
      <c r="N36" s="121"/>
      <c r="O36" s="38" t="s">
        <v>376</v>
      </c>
    </row>
    <row r="37" spans="1:15" ht="18.75" customHeight="1">
      <c r="A37" s="148"/>
      <c r="B37" s="89">
        <f t="shared" si="4"/>
        <v>40421</v>
      </c>
      <c r="C37" s="13">
        <f t="shared" si="6"/>
        <v>420</v>
      </c>
      <c r="D37" s="13" t="str">
        <f t="shared" si="0"/>
        <v>1A4</v>
      </c>
      <c r="E37" s="3">
        <v>3</v>
      </c>
      <c r="F37" s="3">
        <v>16</v>
      </c>
      <c r="G37" s="3">
        <v>2</v>
      </c>
      <c r="H37" s="3">
        <f t="shared" si="5"/>
        <v>4</v>
      </c>
      <c r="I37" s="11"/>
      <c r="N37" s="121"/>
      <c r="O37" s="38" t="s">
        <v>376</v>
      </c>
    </row>
    <row r="38" spans="1:15" ht="18.75" customHeight="1">
      <c r="A38" s="148"/>
      <c r="B38" s="89">
        <f t="shared" si="4"/>
        <v>40423</v>
      </c>
      <c r="C38" s="13">
        <f t="shared" si="6"/>
        <v>422</v>
      </c>
      <c r="D38" s="13" t="str">
        <f t="shared" si="0"/>
        <v>1A6</v>
      </c>
      <c r="E38" s="3">
        <v>3</v>
      </c>
      <c r="F38" s="3">
        <v>16</v>
      </c>
      <c r="G38" s="3">
        <v>2</v>
      </c>
      <c r="H38" s="3">
        <f t="shared" si="5"/>
        <v>4</v>
      </c>
      <c r="I38" s="11"/>
      <c r="N38" s="121"/>
      <c r="O38" s="38" t="s">
        <v>376</v>
      </c>
    </row>
    <row r="39" spans="1:15" ht="18.75" customHeight="1">
      <c r="A39" s="148"/>
      <c r="B39" s="89">
        <f t="shared" si="4"/>
        <v>40425</v>
      </c>
      <c r="C39" s="13">
        <f t="shared" si="6"/>
        <v>424</v>
      </c>
      <c r="D39" s="13" t="str">
        <f t="shared" si="0"/>
        <v>1A8</v>
      </c>
      <c r="E39" s="3">
        <v>3</v>
      </c>
      <c r="F39" s="3">
        <v>16</v>
      </c>
      <c r="G39" s="3">
        <v>2</v>
      </c>
      <c r="H39" s="3">
        <f t="shared" si="5"/>
        <v>4</v>
      </c>
      <c r="I39" s="11"/>
      <c r="N39" s="121"/>
      <c r="O39" s="38" t="s">
        <v>376</v>
      </c>
    </row>
    <row r="40" spans="1:15" ht="18.75" customHeight="1">
      <c r="A40" s="148"/>
      <c r="B40" s="89">
        <f t="shared" si="4"/>
        <v>40427</v>
      </c>
      <c r="C40" s="13">
        <f t="shared" si="6"/>
        <v>426</v>
      </c>
      <c r="D40" s="118" t="str">
        <f>DEC2HEX(C40)</f>
        <v>1AA</v>
      </c>
      <c r="E40" s="3">
        <v>3</v>
      </c>
      <c r="F40" s="3">
        <v>16</v>
      </c>
      <c r="G40" s="3">
        <v>2</v>
      </c>
      <c r="H40" s="3">
        <f>G40*2</f>
        <v>4</v>
      </c>
      <c r="I40" s="11" t="s">
        <v>627</v>
      </c>
      <c r="J40" s="5" t="s">
        <v>625</v>
      </c>
      <c r="K40" s="5"/>
      <c r="L40" s="5" t="s">
        <v>34</v>
      </c>
      <c r="M40" s="5" t="s">
        <v>31</v>
      </c>
      <c r="N40" s="122" t="s">
        <v>628</v>
      </c>
      <c r="O40" s="38" t="s">
        <v>376</v>
      </c>
    </row>
    <row r="41" spans="1:15" ht="18.75" customHeight="1">
      <c r="A41" s="148"/>
      <c r="B41" s="89">
        <f t="shared" si="4"/>
        <v>40429</v>
      </c>
      <c r="C41" s="13">
        <f t="shared" si="6"/>
        <v>428</v>
      </c>
      <c r="D41" s="118" t="str">
        <f>DEC2HEX(C41)</f>
        <v>1AC</v>
      </c>
      <c r="E41" s="3">
        <v>3</v>
      </c>
      <c r="F41" s="3">
        <v>16</v>
      </c>
      <c r="G41" s="3">
        <v>2</v>
      </c>
      <c r="H41" s="3">
        <f>G41*2</f>
        <v>4</v>
      </c>
      <c r="I41" s="11" t="s">
        <v>629</v>
      </c>
      <c r="J41" s="5" t="s">
        <v>625</v>
      </c>
      <c r="K41" s="5"/>
      <c r="L41" s="5" t="s">
        <v>34</v>
      </c>
      <c r="M41" s="5" t="s">
        <v>31</v>
      </c>
      <c r="N41" s="122" t="s">
        <v>630</v>
      </c>
      <c r="O41" s="38" t="s">
        <v>376</v>
      </c>
    </row>
    <row r="42" spans="1:15" ht="30" customHeight="1">
      <c r="A42" s="148"/>
      <c r="B42" s="89">
        <f t="shared" si="4"/>
        <v>40431</v>
      </c>
      <c r="C42" s="13">
        <f t="shared" si="6"/>
        <v>430</v>
      </c>
      <c r="D42" s="13" t="str">
        <f t="shared" si="0"/>
        <v>1AE</v>
      </c>
      <c r="E42" s="3">
        <v>16</v>
      </c>
      <c r="G42" s="3">
        <v>1</v>
      </c>
      <c r="H42" s="3">
        <f t="shared" si="5"/>
        <v>2</v>
      </c>
      <c r="I42" s="11" t="s">
        <v>618</v>
      </c>
      <c r="J42" s="5" t="s">
        <v>619</v>
      </c>
      <c r="K42" s="3">
        <v>100</v>
      </c>
      <c r="L42" s="5" t="s">
        <v>30</v>
      </c>
      <c r="M42" s="5" t="s">
        <v>31</v>
      </c>
      <c r="N42" s="36" t="s">
        <v>631</v>
      </c>
      <c r="O42" s="38" t="s">
        <v>376</v>
      </c>
    </row>
    <row r="43" spans="1:15" ht="30" customHeight="1" thickBot="1">
      <c r="A43" s="148"/>
      <c r="B43" s="89">
        <f t="shared" si="4"/>
        <v>40432</v>
      </c>
      <c r="C43" s="13">
        <f t="shared" si="6"/>
        <v>431</v>
      </c>
      <c r="D43" s="13" t="str">
        <f t="shared" si="0"/>
        <v>1AF</v>
      </c>
      <c r="E43" s="3">
        <v>16</v>
      </c>
      <c r="G43" s="3">
        <v>1</v>
      </c>
      <c r="H43" s="3">
        <f t="shared" si="5"/>
        <v>2</v>
      </c>
      <c r="I43" s="11" t="s">
        <v>621</v>
      </c>
      <c r="J43" s="5" t="s">
        <v>619</v>
      </c>
      <c r="K43" s="3">
        <v>100</v>
      </c>
      <c r="L43" s="5" t="s">
        <v>30</v>
      </c>
      <c r="M43" s="5" t="s">
        <v>31</v>
      </c>
      <c r="N43" s="36" t="s">
        <v>632</v>
      </c>
      <c r="O43" s="38" t="s">
        <v>376</v>
      </c>
    </row>
    <row r="44" spans="1:15" ht="18.75" hidden="1" customHeight="1">
      <c r="A44" s="148"/>
      <c r="B44" s="89">
        <f t="shared" si="4"/>
        <v>40433</v>
      </c>
      <c r="C44" s="13">
        <f t="shared" si="6"/>
        <v>432</v>
      </c>
      <c r="D44" s="13" t="str">
        <f t="shared" si="0"/>
        <v>1B0</v>
      </c>
      <c r="E44" s="3">
        <v>16</v>
      </c>
      <c r="G44" s="3">
        <v>5</v>
      </c>
      <c r="H44" s="3">
        <f t="shared" si="5"/>
        <v>10</v>
      </c>
      <c r="I44" s="11" t="s">
        <v>345</v>
      </c>
      <c r="J44" s="5" t="s">
        <v>633</v>
      </c>
      <c r="M44" s="5" t="s">
        <v>31</v>
      </c>
      <c r="N44" s="2" t="s">
        <v>460</v>
      </c>
      <c r="O44" s="38" t="s">
        <v>376</v>
      </c>
    </row>
    <row r="45" spans="1:15" ht="52.5" hidden="1" customHeight="1">
      <c r="A45" s="148"/>
      <c r="B45" s="89">
        <f t="shared" si="4"/>
        <v>40438</v>
      </c>
      <c r="C45" s="13">
        <f t="shared" si="6"/>
        <v>437</v>
      </c>
      <c r="D45" s="13" t="str">
        <f t="shared" si="0"/>
        <v>1B5</v>
      </c>
      <c r="E45" s="3">
        <v>16</v>
      </c>
      <c r="G45" s="3">
        <v>1</v>
      </c>
      <c r="H45" s="3">
        <f t="shared" si="5"/>
        <v>2</v>
      </c>
      <c r="I45" s="11" t="s">
        <v>420</v>
      </c>
      <c r="J45" s="5" t="s">
        <v>619</v>
      </c>
      <c r="K45" s="85" t="s">
        <v>421</v>
      </c>
      <c r="L45" s="5" t="s">
        <v>422</v>
      </c>
      <c r="M45" s="5" t="s">
        <v>31</v>
      </c>
      <c r="N45" s="36" t="s">
        <v>423</v>
      </c>
      <c r="O45" s="38" t="s">
        <v>376</v>
      </c>
    </row>
    <row r="46" spans="1:15" ht="18.75" hidden="1" customHeight="1">
      <c r="A46" s="148"/>
      <c r="B46" s="89">
        <f t="shared" si="4"/>
        <v>40439</v>
      </c>
      <c r="C46" s="13">
        <f t="shared" ref="C46:C47" si="7">C45+G45</f>
        <v>438</v>
      </c>
      <c r="D46" s="13" t="str">
        <f t="shared" si="0"/>
        <v>1B6</v>
      </c>
      <c r="E46" s="3">
        <v>16</v>
      </c>
      <c r="G46" s="3">
        <v>1</v>
      </c>
      <c r="H46" s="3">
        <f t="shared" si="5"/>
        <v>2</v>
      </c>
      <c r="I46" s="11" t="s">
        <v>424</v>
      </c>
      <c r="J46" s="5" t="s">
        <v>619</v>
      </c>
      <c r="K46" s="85" t="s">
        <v>425</v>
      </c>
      <c r="L46" s="5" t="s">
        <v>422</v>
      </c>
      <c r="M46" s="5" t="s">
        <v>31</v>
      </c>
      <c r="N46" s="2" t="s">
        <v>426</v>
      </c>
      <c r="O46" s="38" t="s">
        <v>376</v>
      </c>
    </row>
    <row r="47" spans="1:15" ht="18.75" hidden="1" customHeight="1" thickBot="1">
      <c r="A47" s="149"/>
      <c r="B47" s="89">
        <f t="shared" si="4"/>
        <v>40440</v>
      </c>
      <c r="C47" s="13">
        <f t="shared" si="7"/>
        <v>439</v>
      </c>
      <c r="D47" s="74" t="str">
        <f t="shared" si="0"/>
        <v>1B7</v>
      </c>
      <c r="E47" s="90">
        <v>16</v>
      </c>
      <c r="F47" s="90"/>
      <c r="G47" s="90">
        <v>1</v>
      </c>
      <c r="H47" s="90">
        <f t="shared" si="5"/>
        <v>2</v>
      </c>
      <c r="I47" s="115" t="s">
        <v>427</v>
      </c>
      <c r="J47" s="92" t="s">
        <v>619</v>
      </c>
      <c r="K47" s="85" t="s">
        <v>428</v>
      </c>
      <c r="L47" s="92" t="s">
        <v>422</v>
      </c>
      <c r="M47" s="92" t="s">
        <v>31</v>
      </c>
      <c r="N47" s="2" t="s">
        <v>426</v>
      </c>
      <c r="O47" s="38" t="s">
        <v>376</v>
      </c>
    </row>
    <row r="48" spans="1:15" ht="18.75">
      <c r="A48" s="40"/>
      <c r="B48" s="32"/>
      <c r="C48" s="32"/>
      <c r="D48" s="32"/>
      <c r="E48" s="6"/>
      <c r="F48" s="6"/>
      <c r="G48" s="6"/>
      <c r="H48" s="6"/>
      <c r="I48" s="4"/>
      <c r="J48" s="4"/>
      <c r="K48" s="6"/>
      <c r="L48" s="4"/>
      <c r="M48" s="4"/>
      <c r="N48" s="34"/>
      <c r="O48" s="4"/>
    </row>
    <row r="49" spans="1:15" ht="18.75">
      <c r="B49" s="13"/>
      <c r="C49" s="13"/>
      <c r="D49" s="13"/>
    </row>
    <row r="50" spans="1:15" ht="18.75">
      <c r="B50" s="13"/>
      <c r="C50" s="13"/>
      <c r="D50" s="13"/>
    </row>
    <row r="51" spans="1:15" ht="18.75">
      <c r="B51" s="13"/>
      <c r="C51" s="13"/>
      <c r="D51" s="13"/>
    </row>
    <row r="52" spans="1:15" ht="18.75">
      <c r="B52" s="13"/>
      <c r="C52" s="13"/>
      <c r="D52" s="13"/>
    </row>
    <row r="53" spans="1:15" s="3" customFormat="1" ht="18.75">
      <c r="A53" s="1"/>
      <c r="B53" s="13"/>
      <c r="C53" s="13"/>
      <c r="D53" s="13"/>
      <c r="I53" s="5"/>
      <c r="J53" s="5"/>
      <c r="L53" s="5"/>
      <c r="M53" s="5"/>
      <c r="N53" s="2"/>
      <c r="O53" s="5"/>
    </row>
    <row r="54" spans="1:15" s="3" customFormat="1" ht="18.75">
      <c r="A54" s="1"/>
      <c r="B54" s="13"/>
      <c r="C54" s="13"/>
      <c r="D54" s="13"/>
      <c r="I54" s="5"/>
      <c r="J54" s="5"/>
      <c r="L54" s="5"/>
      <c r="M54" s="5"/>
      <c r="N54" s="2"/>
      <c r="O54" s="5"/>
    </row>
    <row r="55" spans="1:15" s="3" customFormat="1" ht="18.75">
      <c r="A55" s="1"/>
      <c r="B55" s="13"/>
      <c r="C55" s="13"/>
      <c r="D55" s="13"/>
      <c r="I55" s="5"/>
      <c r="J55" s="5"/>
      <c r="L55" s="5"/>
      <c r="M55" s="5"/>
      <c r="N55" s="2"/>
      <c r="O55" s="5"/>
    </row>
    <row r="56" spans="1:15" s="3" customFormat="1" ht="18.75">
      <c r="A56" s="1"/>
      <c r="B56" s="13"/>
      <c r="C56" s="13"/>
      <c r="D56" s="13"/>
      <c r="I56" s="5"/>
      <c r="J56" s="5"/>
      <c r="L56" s="5"/>
      <c r="M56" s="5"/>
      <c r="N56" s="2"/>
      <c r="O56" s="5"/>
    </row>
    <row r="57" spans="1:15" s="3" customFormat="1" ht="18.75">
      <c r="A57" s="1"/>
      <c r="B57" s="13"/>
      <c r="C57" s="13"/>
      <c r="D57" s="13"/>
      <c r="I57" s="5"/>
      <c r="J57" s="5"/>
      <c r="L57" s="5"/>
      <c r="M57" s="5"/>
      <c r="N57" s="2"/>
      <c r="O57" s="5"/>
    </row>
    <row r="58" spans="1:15" s="3" customFormat="1" ht="18.75">
      <c r="A58" s="1"/>
      <c r="B58" s="13"/>
      <c r="C58" s="13"/>
      <c r="D58" s="13"/>
      <c r="I58" s="5"/>
      <c r="J58" s="5"/>
      <c r="L58" s="5"/>
      <c r="M58" s="5"/>
      <c r="N58" s="2"/>
      <c r="O58" s="5"/>
    </row>
    <row r="59" spans="1:15" s="3" customFormat="1" ht="18.75">
      <c r="A59" s="1"/>
      <c r="B59" s="13"/>
      <c r="C59" s="13"/>
      <c r="D59" s="13"/>
      <c r="I59" s="5"/>
      <c r="J59" s="5"/>
      <c r="L59" s="5"/>
      <c r="M59" s="5"/>
      <c r="N59" s="2"/>
      <c r="O59" s="5"/>
    </row>
    <row r="60" spans="1:15" s="3" customFormat="1" ht="18.75">
      <c r="A60" s="1"/>
      <c r="B60" s="13"/>
      <c r="C60" s="13"/>
      <c r="D60" s="13"/>
      <c r="I60" s="5"/>
      <c r="J60" s="5"/>
      <c r="L60" s="5"/>
      <c r="M60" s="5"/>
      <c r="N60" s="2"/>
      <c r="O60" s="5"/>
    </row>
    <row r="61" spans="1:15" s="3" customFormat="1" ht="18.75">
      <c r="A61" s="1"/>
      <c r="B61" s="13"/>
      <c r="C61" s="13"/>
      <c r="D61" s="13"/>
      <c r="I61" s="5"/>
      <c r="J61" s="5"/>
      <c r="L61" s="5"/>
      <c r="M61" s="5"/>
      <c r="N61" s="2"/>
      <c r="O61" s="5"/>
    </row>
  </sheetData>
  <mergeCells count="3">
    <mergeCell ref="A9:A21"/>
    <mergeCell ref="A22:A24"/>
    <mergeCell ref="A25:A47"/>
  </mergeCells>
  <dataValidations count="1">
    <dataValidation type="whole" allowBlank="1" showInputMessage="1" showErrorMessage="1" sqref="I4:I6" xr:uid="{00000000-0002-0000-1300-000000000000}">
      <formula1>1</formula1>
      <formula2>40</formula2>
    </dataValidation>
  </dataValidations>
  <pageMargins left="0.7" right="0.7" top="0.75" bottom="0.75" header="0.3" footer="0.3"/>
  <pageSetup orientation="portrait" r:id="rId1"/>
  <tableParts count="1">
    <tablePart r:id="rId2"/>
  </tableParts>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400-000000000000}">
  <dimension ref="A2:O68"/>
  <sheetViews>
    <sheetView zoomScale="70" zoomScaleNormal="70" workbookViewId="0">
      <selection activeCell="K41" sqref="K41"/>
    </sheetView>
  </sheetViews>
  <sheetFormatPr defaultColWidth="9.140625" defaultRowHeight="15"/>
  <cols>
    <col min="1" max="1" width="24.42578125" style="1" customWidth="1"/>
    <col min="2" max="4" width="15" style="3" customWidth="1"/>
    <col min="5" max="6" width="11.42578125" style="3" customWidth="1"/>
    <col min="7" max="7" width="14.140625" style="3" customWidth="1"/>
    <col min="8" max="8" width="10" style="3" customWidth="1"/>
    <col min="9" max="9" width="40.42578125" style="5" customWidth="1"/>
    <col min="10" max="10" width="14.42578125" style="5" customWidth="1"/>
    <col min="11" max="11" width="8.42578125" style="3" customWidth="1"/>
    <col min="12" max="12" width="8.42578125" style="5" customWidth="1"/>
    <col min="13" max="13" width="14.42578125" style="5" customWidth="1"/>
    <col min="14" max="14" width="84.85546875" style="2" customWidth="1"/>
    <col min="15" max="15" width="33.85546875" style="5" customWidth="1"/>
    <col min="16" max="16384" width="9.140625" style="1"/>
  </cols>
  <sheetData>
    <row r="2" spans="1:15" ht="46.5">
      <c r="A2" s="14" t="s">
        <v>634</v>
      </c>
    </row>
    <row r="3" spans="1:15" ht="15.75" thickBot="1"/>
    <row r="4" spans="1:15" s="17" customFormat="1" ht="34.5" thickBot="1">
      <c r="A4" s="7" t="s">
        <v>361</v>
      </c>
      <c r="B4" s="8"/>
      <c r="C4" s="8"/>
      <c r="D4" s="8"/>
      <c r="E4" s="8"/>
      <c r="F4" s="8"/>
      <c r="G4" s="8"/>
      <c r="H4" s="8"/>
      <c r="I4" s="33">
        <v>1</v>
      </c>
      <c r="J4" s="15" t="s">
        <v>362</v>
      </c>
      <c r="K4" s="8"/>
      <c r="L4" s="9"/>
      <c r="M4" s="9"/>
      <c r="N4" s="16"/>
      <c r="O4" s="9"/>
    </row>
    <row r="5" spans="1:15" s="30" customFormat="1" ht="18.75">
      <c r="A5" s="25"/>
      <c r="B5" s="26"/>
      <c r="C5" s="26"/>
      <c r="D5" s="26"/>
      <c r="E5" s="26"/>
      <c r="F5" s="26"/>
      <c r="G5" s="26"/>
      <c r="H5" s="26"/>
      <c r="I5" s="27"/>
      <c r="J5" s="31" t="s">
        <v>363</v>
      </c>
      <c r="K5" s="26"/>
      <c r="L5" s="28"/>
      <c r="M5" s="28"/>
      <c r="N5" s="29"/>
      <c r="O5" s="28"/>
    </row>
    <row r="6" spans="1:15" s="17" customFormat="1" ht="17.100000000000001" customHeight="1">
      <c r="A6" s="7"/>
      <c r="B6" s="8"/>
      <c r="C6" s="8"/>
      <c r="D6" s="8"/>
      <c r="E6" s="8"/>
      <c r="F6" s="8"/>
      <c r="G6" s="8"/>
      <c r="H6" s="8"/>
      <c r="I6" s="24"/>
      <c r="J6" s="15"/>
      <c r="K6" s="8"/>
      <c r="L6" s="9"/>
      <c r="M6" s="9"/>
      <c r="N6" s="16"/>
      <c r="O6" s="9"/>
    </row>
    <row r="7" spans="1:15" s="18" customFormat="1" ht="27" customHeight="1">
      <c r="B7" s="18" t="s">
        <v>2</v>
      </c>
      <c r="C7" s="18" t="s">
        <v>3</v>
      </c>
      <c r="D7" s="18" t="s">
        <v>4</v>
      </c>
      <c r="E7" s="18" t="s">
        <v>5</v>
      </c>
      <c r="G7" s="18" t="s">
        <v>6</v>
      </c>
      <c r="H7" s="18" t="s">
        <v>7</v>
      </c>
      <c r="I7" s="18" t="s">
        <v>8</v>
      </c>
      <c r="J7" s="18" t="s">
        <v>9</v>
      </c>
      <c r="K7" s="18" t="s">
        <v>10</v>
      </c>
      <c r="L7" s="18" t="s">
        <v>11</v>
      </c>
      <c r="M7" s="18" t="s">
        <v>12</v>
      </c>
      <c r="N7" s="19" t="s">
        <v>13</v>
      </c>
      <c r="O7" s="18" t="s">
        <v>364</v>
      </c>
    </row>
    <row r="8" spans="1:15" s="23" customFormat="1" ht="57" thickBot="1">
      <c r="A8" s="20"/>
      <c r="B8" s="21" t="s">
        <v>14</v>
      </c>
      <c r="C8" s="21" t="s">
        <v>15</v>
      </c>
      <c r="D8" s="21" t="s">
        <v>16</v>
      </c>
      <c r="E8" s="21" t="s">
        <v>17</v>
      </c>
      <c r="F8" s="21" t="s">
        <v>18</v>
      </c>
      <c r="G8" s="21" t="s">
        <v>365</v>
      </c>
      <c r="H8" s="21" t="s">
        <v>21</v>
      </c>
      <c r="I8" s="22" t="s">
        <v>22</v>
      </c>
      <c r="J8" s="22" t="s">
        <v>366</v>
      </c>
      <c r="K8" s="21" t="s">
        <v>24</v>
      </c>
      <c r="L8" s="22" t="s">
        <v>25</v>
      </c>
      <c r="M8" s="22" t="s">
        <v>26</v>
      </c>
      <c r="N8" s="22" t="s">
        <v>367</v>
      </c>
      <c r="O8" s="22" t="s">
        <v>368</v>
      </c>
    </row>
    <row r="9" spans="1:15" s="23" customFormat="1" ht="30" customHeight="1">
      <c r="A9" s="147" t="s">
        <v>635</v>
      </c>
      <c r="B9" s="12">
        <f>C9+40001</f>
        <v>42001</v>
      </c>
      <c r="C9" s="32">
        <f>((I4-1)*8)+2000</f>
        <v>2000</v>
      </c>
      <c r="D9" s="32" t="str">
        <f>DEC2HEX(C9)</f>
        <v>7D0</v>
      </c>
      <c r="E9" s="6">
        <v>3</v>
      </c>
      <c r="F9" s="6">
        <v>16</v>
      </c>
      <c r="G9" s="6">
        <v>1</v>
      </c>
      <c r="H9" s="6">
        <f>G9*2</f>
        <v>2</v>
      </c>
      <c r="I9" s="10" t="s">
        <v>636</v>
      </c>
      <c r="J9" s="4" t="s">
        <v>79</v>
      </c>
      <c r="K9" s="4" t="s">
        <v>469</v>
      </c>
      <c r="L9" s="4" t="s">
        <v>30</v>
      </c>
      <c r="M9" s="5" t="s">
        <v>31</v>
      </c>
      <c r="N9" s="105" t="s">
        <v>637</v>
      </c>
      <c r="O9" s="37"/>
    </row>
    <row r="10" spans="1:15" s="23" customFormat="1" ht="30" customHeight="1">
      <c r="A10" s="148"/>
      <c r="B10" s="41">
        <f>B9+G9</f>
        <v>42002</v>
      </c>
      <c r="C10" s="13">
        <f>C9+G9</f>
        <v>2001</v>
      </c>
      <c r="D10" s="13" t="str">
        <f>DEC2HEX(C10)</f>
        <v>7D1</v>
      </c>
      <c r="E10" s="13">
        <v>3</v>
      </c>
      <c r="F10" s="13">
        <v>16</v>
      </c>
      <c r="G10" s="3">
        <v>1</v>
      </c>
      <c r="H10" s="3">
        <f>G10*2</f>
        <v>2</v>
      </c>
      <c r="I10" s="11" t="s">
        <v>638</v>
      </c>
      <c r="J10" s="5" t="s">
        <v>79</v>
      </c>
      <c r="K10" s="5" t="s">
        <v>469</v>
      </c>
      <c r="L10" s="5" t="s">
        <v>30</v>
      </c>
      <c r="M10" s="5" t="s">
        <v>31</v>
      </c>
      <c r="N10" s="36" t="s">
        <v>639</v>
      </c>
      <c r="O10" s="39"/>
    </row>
    <row r="11" spans="1:15" s="23" customFormat="1" ht="30" customHeight="1">
      <c r="A11" s="148"/>
      <c r="B11" s="41">
        <f t="shared" ref="B11:B13" si="0">B10+G10</f>
        <v>42003</v>
      </c>
      <c r="C11" s="13">
        <f t="shared" ref="C11:C13" si="1">C10+G10</f>
        <v>2002</v>
      </c>
      <c r="D11" s="13" t="str">
        <f>DEC2HEX(C11)</f>
        <v>7D2</v>
      </c>
      <c r="E11" s="13">
        <v>3</v>
      </c>
      <c r="F11" s="13">
        <v>16</v>
      </c>
      <c r="G11" s="3">
        <v>1</v>
      </c>
      <c r="H11" s="3">
        <f>G11*2</f>
        <v>2</v>
      </c>
      <c r="I11" s="11" t="s">
        <v>640</v>
      </c>
      <c r="J11" s="5" t="s">
        <v>79</v>
      </c>
      <c r="K11" s="5" t="s">
        <v>469</v>
      </c>
      <c r="L11" s="5" t="s">
        <v>30</v>
      </c>
      <c r="M11" s="5" t="s">
        <v>31</v>
      </c>
      <c r="N11" s="36" t="s">
        <v>641</v>
      </c>
      <c r="O11" s="39"/>
    </row>
    <row r="12" spans="1:15" s="23" customFormat="1" ht="30" customHeight="1">
      <c r="A12" s="148"/>
      <c r="B12" s="41">
        <f t="shared" si="0"/>
        <v>42004</v>
      </c>
      <c r="C12" s="13">
        <f t="shared" si="1"/>
        <v>2003</v>
      </c>
      <c r="D12" s="13" t="str">
        <f>DEC2HEX(C12)</f>
        <v>7D3</v>
      </c>
      <c r="E12" s="13">
        <v>3</v>
      </c>
      <c r="F12" s="13">
        <v>16</v>
      </c>
      <c r="G12" s="3">
        <v>1</v>
      </c>
      <c r="H12" s="3">
        <f>G12*2</f>
        <v>2</v>
      </c>
      <c r="I12" s="11" t="s">
        <v>642</v>
      </c>
      <c r="J12" s="5" t="s">
        <v>79</v>
      </c>
      <c r="K12" s="5" t="s">
        <v>469</v>
      </c>
      <c r="L12" s="5" t="s">
        <v>30</v>
      </c>
      <c r="M12" s="5" t="s">
        <v>31</v>
      </c>
      <c r="N12" s="36" t="s">
        <v>643</v>
      </c>
      <c r="O12" s="39"/>
    </row>
    <row r="13" spans="1:15" s="23" customFormat="1" ht="30" customHeight="1" thickBot="1">
      <c r="A13" s="148"/>
      <c r="B13" s="41">
        <f t="shared" si="0"/>
        <v>42005</v>
      </c>
      <c r="C13" s="13">
        <f t="shared" si="1"/>
        <v>2004</v>
      </c>
      <c r="D13" s="13" t="str">
        <f>DEC2HEX(C13)</f>
        <v>7D4</v>
      </c>
      <c r="E13" s="13">
        <v>3</v>
      </c>
      <c r="F13" s="13">
        <v>16</v>
      </c>
      <c r="G13" s="3">
        <v>4</v>
      </c>
      <c r="H13" s="3">
        <f>G13*2</f>
        <v>8</v>
      </c>
      <c r="I13" s="11"/>
      <c r="J13" s="5"/>
      <c r="K13" s="5"/>
      <c r="L13" s="5"/>
      <c r="M13" s="5"/>
      <c r="N13" s="2"/>
      <c r="O13" s="39"/>
    </row>
    <row r="14" spans="1:15" ht="18.75" customHeight="1">
      <c r="A14" s="147" t="s">
        <v>369</v>
      </c>
      <c r="B14" s="12">
        <f>C14+30001</f>
        <v>30001</v>
      </c>
      <c r="C14" s="32">
        <f>((I4-1)*32)</f>
        <v>0</v>
      </c>
      <c r="D14" s="32" t="str">
        <f t="shared" ref="D14:D54" si="2">DEC2HEX(C14)</f>
        <v>0</v>
      </c>
      <c r="E14" s="6">
        <v>4</v>
      </c>
      <c r="F14" s="6"/>
      <c r="G14" s="6">
        <v>1</v>
      </c>
      <c r="H14" s="6">
        <f t="shared" ref="H14:H28" si="3">G14*2</f>
        <v>2</v>
      </c>
      <c r="I14" s="10"/>
      <c r="J14" s="4"/>
      <c r="K14" s="4"/>
      <c r="L14" s="4"/>
      <c r="M14" s="4"/>
      <c r="N14" s="34"/>
      <c r="O14" s="37"/>
    </row>
    <row r="15" spans="1:15" ht="18.75" customHeight="1">
      <c r="A15" s="148"/>
      <c r="B15" s="41">
        <f>B14+G14</f>
        <v>30002</v>
      </c>
      <c r="C15" s="13">
        <f>C14+G14</f>
        <v>1</v>
      </c>
      <c r="D15" s="13" t="str">
        <f t="shared" si="2"/>
        <v>1</v>
      </c>
      <c r="E15" s="3">
        <v>4</v>
      </c>
      <c r="G15" s="3">
        <v>1</v>
      </c>
      <c r="H15" s="3">
        <f>G15*2</f>
        <v>2</v>
      </c>
      <c r="I15" s="11" t="s">
        <v>644</v>
      </c>
      <c r="K15" s="5"/>
      <c r="L15" s="5" t="s">
        <v>30</v>
      </c>
      <c r="M15" s="5" t="s">
        <v>86</v>
      </c>
      <c r="N15" s="2" t="s">
        <v>645</v>
      </c>
      <c r="O15" s="39"/>
    </row>
    <row r="16" spans="1:15" ht="18.75" customHeight="1">
      <c r="A16" s="148"/>
      <c r="B16" s="89">
        <f>C16+30001</f>
        <v>30003</v>
      </c>
      <c r="C16" s="13">
        <f t="shared" ref="C16:C28" si="4">C15+G15</f>
        <v>2</v>
      </c>
      <c r="D16" s="13" t="str">
        <f>DEC2HEX(C16)</f>
        <v>2</v>
      </c>
      <c r="E16" s="3">
        <v>4</v>
      </c>
      <c r="G16" s="3">
        <v>1</v>
      </c>
      <c r="H16" s="3">
        <f t="shared" ref="H16" si="5">G16*2</f>
        <v>2</v>
      </c>
      <c r="I16" s="11" t="s">
        <v>646</v>
      </c>
      <c r="K16" s="5"/>
      <c r="L16" s="5" t="s">
        <v>30</v>
      </c>
      <c r="M16" s="5" t="s">
        <v>86</v>
      </c>
      <c r="N16" s="2" t="s">
        <v>647</v>
      </c>
      <c r="O16" s="38"/>
    </row>
    <row r="17" spans="1:15" ht="18.75">
      <c r="A17" s="148"/>
      <c r="B17" s="89">
        <f t="shared" ref="B17:B28" si="6">C17+30001</f>
        <v>30004</v>
      </c>
      <c r="C17" s="13">
        <f t="shared" si="4"/>
        <v>3</v>
      </c>
      <c r="D17" s="13" t="str">
        <f t="shared" si="2"/>
        <v>3</v>
      </c>
      <c r="E17" s="3">
        <v>4</v>
      </c>
      <c r="G17" s="3">
        <v>1</v>
      </c>
      <c r="H17" s="3">
        <f t="shared" si="3"/>
        <v>2</v>
      </c>
      <c r="I17" s="11" t="s">
        <v>377</v>
      </c>
      <c r="K17" s="5"/>
      <c r="L17" s="5" t="s">
        <v>30</v>
      </c>
      <c r="M17" s="5" t="s">
        <v>86</v>
      </c>
      <c r="N17" s="35" t="s">
        <v>378</v>
      </c>
      <c r="O17" s="38"/>
    </row>
    <row r="18" spans="1:15" ht="18.75" customHeight="1">
      <c r="A18" s="148"/>
      <c r="B18" s="41">
        <f>B17+G17</f>
        <v>30005</v>
      </c>
      <c r="C18" s="13">
        <f t="shared" si="4"/>
        <v>4</v>
      </c>
      <c r="D18" s="13" t="str">
        <f t="shared" si="2"/>
        <v>4</v>
      </c>
      <c r="E18" s="3">
        <v>4</v>
      </c>
      <c r="G18" s="3">
        <v>1</v>
      </c>
      <c r="H18" s="3">
        <f t="shared" si="3"/>
        <v>2</v>
      </c>
      <c r="I18" s="11" t="s">
        <v>648</v>
      </c>
      <c r="K18" s="5"/>
      <c r="L18" s="5" t="s">
        <v>30</v>
      </c>
      <c r="M18" s="5" t="s">
        <v>86</v>
      </c>
      <c r="N18" s="2" t="s">
        <v>649</v>
      </c>
      <c r="O18" s="39"/>
    </row>
    <row r="19" spans="1:15" ht="18.75" customHeight="1">
      <c r="A19" s="148"/>
      <c r="B19" s="89">
        <f t="shared" si="6"/>
        <v>30006</v>
      </c>
      <c r="C19" s="13">
        <f t="shared" si="4"/>
        <v>5</v>
      </c>
      <c r="D19" s="13" t="str">
        <f>DEC2HEX(C19)</f>
        <v>5</v>
      </c>
      <c r="E19" s="3">
        <v>4</v>
      </c>
      <c r="G19" s="3">
        <v>1</v>
      </c>
      <c r="H19" s="3">
        <f>G19*2</f>
        <v>2</v>
      </c>
      <c r="I19" s="11" t="s">
        <v>650</v>
      </c>
      <c r="K19" s="5"/>
      <c r="L19" s="5" t="s">
        <v>30</v>
      </c>
      <c r="M19" s="5" t="s">
        <v>86</v>
      </c>
      <c r="N19" s="2" t="s">
        <v>651</v>
      </c>
      <c r="O19" s="38" t="s">
        <v>376</v>
      </c>
    </row>
    <row r="20" spans="1:15" ht="18.75">
      <c r="A20" s="148"/>
      <c r="B20" s="89">
        <f t="shared" si="6"/>
        <v>30007</v>
      </c>
      <c r="C20" s="13">
        <f t="shared" si="4"/>
        <v>6</v>
      </c>
      <c r="D20" s="13" t="str">
        <f t="shared" si="2"/>
        <v>6</v>
      </c>
      <c r="E20" s="3">
        <v>4</v>
      </c>
      <c r="G20" s="3">
        <v>1</v>
      </c>
      <c r="H20" s="3">
        <f t="shared" si="3"/>
        <v>2</v>
      </c>
      <c r="I20" s="11" t="s">
        <v>506</v>
      </c>
      <c r="K20" s="5"/>
      <c r="L20" s="5" t="s">
        <v>30</v>
      </c>
      <c r="M20" s="5" t="s">
        <v>86</v>
      </c>
      <c r="N20" s="35" t="s">
        <v>507</v>
      </c>
      <c r="O20" s="38" t="s">
        <v>376</v>
      </c>
    </row>
    <row r="21" spans="1:15" ht="18.75" customHeight="1">
      <c r="A21" s="148"/>
      <c r="B21" s="89">
        <f t="shared" si="6"/>
        <v>30008</v>
      </c>
      <c r="C21" s="13">
        <f t="shared" si="4"/>
        <v>7</v>
      </c>
      <c r="D21" s="13" t="str">
        <f t="shared" si="2"/>
        <v>7</v>
      </c>
      <c r="E21" s="3">
        <v>4</v>
      </c>
      <c r="G21" s="3">
        <v>2</v>
      </c>
      <c r="H21" s="3">
        <f t="shared" si="3"/>
        <v>4</v>
      </c>
      <c r="I21" s="11" t="s">
        <v>508</v>
      </c>
      <c r="K21" s="5"/>
      <c r="L21" s="5" t="s">
        <v>34</v>
      </c>
      <c r="M21" s="5" t="s">
        <v>86</v>
      </c>
      <c r="N21" s="35" t="s">
        <v>509</v>
      </c>
      <c r="O21" s="38" t="s">
        <v>376</v>
      </c>
    </row>
    <row r="22" spans="1:15" ht="18.75" customHeight="1">
      <c r="A22" s="148"/>
      <c r="B22" s="89">
        <f t="shared" si="6"/>
        <v>30010</v>
      </c>
      <c r="C22" s="13">
        <f t="shared" si="4"/>
        <v>9</v>
      </c>
      <c r="D22" s="13" t="str">
        <f t="shared" si="2"/>
        <v>9</v>
      </c>
      <c r="E22" s="3">
        <v>4</v>
      </c>
      <c r="G22" s="3">
        <v>2</v>
      </c>
      <c r="H22" s="3">
        <f t="shared" si="3"/>
        <v>4</v>
      </c>
      <c r="I22" s="11" t="s">
        <v>510</v>
      </c>
      <c r="K22" s="5"/>
      <c r="L22" s="5" t="s">
        <v>34</v>
      </c>
      <c r="M22" s="5" t="s">
        <v>86</v>
      </c>
      <c r="N22" s="35" t="s">
        <v>511</v>
      </c>
      <c r="O22" s="38" t="s">
        <v>376</v>
      </c>
    </row>
    <row r="23" spans="1:15" ht="18.75" customHeight="1">
      <c r="A23" s="148"/>
      <c r="B23" s="89">
        <f t="shared" si="6"/>
        <v>30012</v>
      </c>
      <c r="C23" s="13">
        <f t="shared" si="4"/>
        <v>11</v>
      </c>
      <c r="D23" s="13" t="str">
        <f t="shared" si="2"/>
        <v>B</v>
      </c>
      <c r="E23" s="3">
        <v>4</v>
      </c>
      <c r="G23" s="3">
        <v>2</v>
      </c>
      <c r="H23" s="3">
        <f t="shared" si="3"/>
        <v>4</v>
      </c>
      <c r="I23" s="11" t="s">
        <v>512</v>
      </c>
      <c r="K23" s="5"/>
      <c r="L23" s="5" t="s">
        <v>34</v>
      </c>
      <c r="M23" s="5" t="s">
        <v>86</v>
      </c>
      <c r="N23" s="35" t="s">
        <v>513</v>
      </c>
      <c r="O23" s="38" t="s">
        <v>376</v>
      </c>
    </row>
    <row r="24" spans="1:15" ht="18.75" customHeight="1">
      <c r="A24" s="148"/>
      <c r="B24" s="89">
        <f t="shared" si="6"/>
        <v>30014</v>
      </c>
      <c r="C24" s="13">
        <f t="shared" si="4"/>
        <v>13</v>
      </c>
      <c r="D24" s="13" t="str">
        <f t="shared" si="2"/>
        <v>D</v>
      </c>
      <c r="E24" s="3">
        <v>4</v>
      </c>
      <c r="G24" s="3">
        <v>2</v>
      </c>
      <c r="H24" s="3">
        <f t="shared" si="3"/>
        <v>4</v>
      </c>
      <c r="I24" s="11" t="s">
        <v>514</v>
      </c>
      <c r="K24" s="5"/>
      <c r="L24" s="5" t="s">
        <v>34</v>
      </c>
      <c r="M24" s="5" t="s">
        <v>86</v>
      </c>
      <c r="N24" s="35" t="s">
        <v>515</v>
      </c>
      <c r="O24" s="38" t="s">
        <v>376</v>
      </c>
    </row>
    <row r="25" spans="1:15" ht="18.75" customHeight="1">
      <c r="A25" s="148"/>
      <c r="B25" s="89">
        <f t="shared" si="6"/>
        <v>30016</v>
      </c>
      <c r="C25" s="13">
        <f t="shared" si="4"/>
        <v>15</v>
      </c>
      <c r="D25" s="13" t="str">
        <f t="shared" si="2"/>
        <v>F</v>
      </c>
      <c r="E25" s="3">
        <v>4</v>
      </c>
      <c r="G25" s="3">
        <v>2</v>
      </c>
      <c r="H25" s="3">
        <f t="shared" si="3"/>
        <v>4</v>
      </c>
      <c r="I25" s="11" t="s">
        <v>516</v>
      </c>
      <c r="K25" s="5"/>
      <c r="L25" s="5" t="s">
        <v>34</v>
      </c>
      <c r="M25" s="5" t="s">
        <v>86</v>
      </c>
      <c r="N25" s="35" t="s">
        <v>517</v>
      </c>
      <c r="O25" s="38" t="s">
        <v>376</v>
      </c>
    </row>
    <row r="26" spans="1:15" ht="18.75" customHeight="1">
      <c r="A26" s="148"/>
      <c r="B26" s="89">
        <f t="shared" si="6"/>
        <v>30018</v>
      </c>
      <c r="C26" s="13">
        <f t="shared" si="4"/>
        <v>17</v>
      </c>
      <c r="D26" s="13" t="str">
        <f t="shared" si="2"/>
        <v>11</v>
      </c>
      <c r="E26" s="3">
        <v>4</v>
      </c>
      <c r="G26" s="3">
        <v>2</v>
      </c>
      <c r="H26" s="3">
        <f t="shared" si="3"/>
        <v>4</v>
      </c>
      <c r="I26" s="11" t="s">
        <v>518</v>
      </c>
      <c r="K26" s="5"/>
      <c r="L26" s="5" t="s">
        <v>34</v>
      </c>
      <c r="M26" s="5" t="s">
        <v>86</v>
      </c>
      <c r="N26" s="35" t="s">
        <v>519</v>
      </c>
      <c r="O26" s="38" t="s">
        <v>376</v>
      </c>
    </row>
    <row r="27" spans="1:15" ht="18.75" customHeight="1">
      <c r="A27" s="148"/>
      <c r="B27" s="89">
        <f t="shared" si="6"/>
        <v>30020</v>
      </c>
      <c r="C27" s="13">
        <f t="shared" si="4"/>
        <v>19</v>
      </c>
      <c r="D27" s="13" t="str">
        <f t="shared" si="2"/>
        <v>13</v>
      </c>
      <c r="E27" s="3">
        <v>4</v>
      </c>
      <c r="G27" s="3">
        <v>2</v>
      </c>
      <c r="H27" s="3">
        <f t="shared" si="3"/>
        <v>4</v>
      </c>
      <c r="I27" s="11" t="s">
        <v>520</v>
      </c>
      <c r="K27" s="5"/>
      <c r="L27" s="5" t="s">
        <v>34</v>
      </c>
      <c r="M27" s="5" t="s">
        <v>86</v>
      </c>
      <c r="N27" s="35" t="s">
        <v>521</v>
      </c>
      <c r="O27" s="38" t="s">
        <v>376</v>
      </c>
    </row>
    <row r="28" spans="1:15" ht="18.75" customHeight="1" thickBot="1">
      <c r="A28" s="149"/>
      <c r="B28" s="97">
        <f t="shared" si="6"/>
        <v>30022</v>
      </c>
      <c r="C28" s="74">
        <f t="shared" si="4"/>
        <v>21</v>
      </c>
      <c r="D28" s="74" t="str">
        <f t="shared" si="2"/>
        <v>15</v>
      </c>
      <c r="E28" s="3">
        <v>4</v>
      </c>
      <c r="G28" s="3">
        <v>2</v>
      </c>
      <c r="H28" s="3">
        <f t="shared" si="3"/>
        <v>4</v>
      </c>
      <c r="I28" s="11" t="s">
        <v>522</v>
      </c>
      <c r="K28" s="5"/>
      <c r="L28" s="5" t="s">
        <v>34</v>
      </c>
      <c r="M28" s="5" t="s">
        <v>86</v>
      </c>
      <c r="N28" s="35" t="s">
        <v>523</v>
      </c>
      <c r="O28" s="38" t="s">
        <v>376</v>
      </c>
    </row>
    <row r="29" spans="1:15" ht="30">
      <c r="A29" s="147" t="s">
        <v>384</v>
      </c>
      <c r="B29" s="98">
        <f t="shared" ref="B29:B54" si="7">C29+40001</f>
        <v>40029</v>
      </c>
      <c r="C29" s="99">
        <f>(28+QUOTIENT((I4-1),2))</f>
        <v>28</v>
      </c>
      <c r="D29" s="99" t="str">
        <f t="shared" si="2"/>
        <v>1C</v>
      </c>
      <c r="E29" s="100">
        <v>3</v>
      </c>
      <c r="F29" s="100"/>
      <c r="G29" s="100">
        <v>1</v>
      </c>
      <c r="H29" s="100">
        <v>2</v>
      </c>
      <c r="I29" s="101" t="s">
        <v>385</v>
      </c>
      <c r="J29" s="102" t="s">
        <v>133</v>
      </c>
      <c r="K29" s="103"/>
      <c r="L29" s="104" t="s">
        <v>130</v>
      </c>
      <c r="M29" s="104" t="s">
        <v>86</v>
      </c>
      <c r="N29" s="105" t="s">
        <v>386</v>
      </c>
      <c r="O29" s="106"/>
    </row>
    <row r="30" spans="1:15" ht="30">
      <c r="A30" s="148"/>
      <c r="B30" s="107">
        <f t="shared" si="7"/>
        <v>40069</v>
      </c>
      <c r="C30" s="108">
        <f>(68+QUOTIENT((I4-1),2))</f>
        <v>68</v>
      </c>
      <c r="D30" s="99" t="str">
        <f t="shared" si="2"/>
        <v>44</v>
      </c>
      <c r="E30" s="109">
        <v>3</v>
      </c>
      <c r="F30" s="109"/>
      <c r="G30" s="109">
        <v>1</v>
      </c>
      <c r="H30" s="109">
        <f t="shared" ref="H30:H54" si="8">G30*2</f>
        <v>2</v>
      </c>
      <c r="I30" s="110" t="s">
        <v>387</v>
      </c>
      <c r="J30" s="111" t="s">
        <v>158</v>
      </c>
      <c r="K30" s="112"/>
      <c r="L30" s="113" t="s">
        <v>130</v>
      </c>
      <c r="M30" s="113" t="s">
        <v>86</v>
      </c>
      <c r="N30" s="36" t="s">
        <v>386</v>
      </c>
      <c r="O30" s="114"/>
    </row>
    <row r="31" spans="1:15" ht="30.75" thickBot="1">
      <c r="A31" s="148"/>
      <c r="B31" s="98">
        <f t="shared" si="7"/>
        <v>40189</v>
      </c>
      <c r="C31" s="99">
        <f>(188+QUOTIENT((I4-1),2))</f>
        <v>188</v>
      </c>
      <c r="D31" s="99" t="str">
        <f t="shared" si="2"/>
        <v>BC</v>
      </c>
      <c r="E31" s="109">
        <v>3</v>
      </c>
      <c r="F31" s="109"/>
      <c r="G31" s="109">
        <v>1</v>
      </c>
      <c r="H31" s="109">
        <f t="shared" si="8"/>
        <v>2</v>
      </c>
      <c r="I31" s="110" t="s">
        <v>388</v>
      </c>
      <c r="J31" s="113" t="s">
        <v>82</v>
      </c>
      <c r="K31" s="109"/>
      <c r="L31" s="113" t="s">
        <v>130</v>
      </c>
      <c r="M31" s="113" t="s">
        <v>86</v>
      </c>
      <c r="N31" s="36" t="s">
        <v>386</v>
      </c>
      <c r="O31" s="38" t="s">
        <v>376</v>
      </c>
    </row>
    <row r="32" spans="1:15" ht="52.5" customHeight="1">
      <c r="A32" s="147" t="s">
        <v>389</v>
      </c>
      <c r="B32" s="12">
        <f t="shared" si="7"/>
        <v>40401</v>
      </c>
      <c r="C32" s="32">
        <f>(400+(I4-1)*40)</f>
        <v>400</v>
      </c>
      <c r="D32" s="32" t="str">
        <f t="shared" si="2"/>
        <v>190</v>
      </c>
      <c r="E32" s="6">
        <v>3</v>
      </c>
      <c r="F32" s="6">
        <v>16</v>
      </c>
      <c r="G32" s="6">
        <v>1</v>
      </c>
      <c r="H32" s="6">
        <f t="shared" si="8"/>
        <v>2</v>
      </c>
      <c r="I32" s="10"/>
      <c r="J32" s="4"/>
      <c r="K32" s="6"/>
      <c r="L32" s="4"/>
      <c r="M32" s="4"/>
      <c r="N32" s="105"/>
      <c r="O32" s="37" t="s">
        <v>376</v>
      </c>
    </row>
    <row r="33" spans="1:15" ht="37.5" customHeight="1">
      <c r="A33" s="148"/>
      <c r="B33" s="89">
        <f t="shared" si="7"/>
        <v>40402</v>
      </c>
      <c r="C33" s="13">
        <f>C32+G32</f>
        <v>401</v>
      </c>
      <c r="D33" s="13" t="str">
        <f t="shared" si="2"/>
        <v>191</v>
      </c>
      <c r="E33" s="3">
        <v>3</v>
      </c>
      <c r="F33" s="3">
        <v>16</v>
      </c>
      <c r="G33" s="3">
        <v>1</v>
      </c>
      <c r="H33" s="3">
        <f t="shared" si="8"/>
        <v>2</v>
      </c>
      <c r="I33" s="11" t="s">
        <v>393</v>
      </c>
      <c r="J33" s="5" t="s">
        <v>394</v>
      </c>
      <c r="K33" s="3">
        <v>600</v>
      </c>
      <c r="L33" s="5" t="s">
        <v>30</v>
      </c>
      <c r="M33" s="5" t="s">
        <v>31</v>
      </c>
      <c r="N33" s="36" t="s">
        <v>395</v>
      </c>
      <c r="O33" s="38" t="s">
        <v>376</v>
      </c>
    </row>
    <row r="34" spans="1:15" ht="37.5" customHeight="1">
      <c r="A34" s="148"/>
      <c r="B34" s="89">
        <f t="shared" si="7"/>
        <v>40403</v>
      </c>
      <c r="C34" s="13">
        <f t="shared" ref="C34:C54" si="9">C33+G33</f>
        <v>402</v>
      </c>
      <c r="D34" s="118" t="str">
        <f>DEC2HEX(C34)</f>
        <v>192</v>
      </c>
      <c r="E34" s="3">
        <v>3</v>
      </c>
      <c r="F34" s="3">
        <v>16</v>
      </c>
      <c r="G34" s="3">
        <v>2</v>
      </c>
      <c r="H34" s="3">
        <f>G34*2</f>
        <v>4</v>
      </c>
      <c r="I34" s="11" t="s">
        <v>263</v>
      </c>
      <c r="K34" s="3">
        <v>0</v>
      </c>
      <c r="L34" s="5" t="s">
        <v>34</v>
      </c>
      <c r="M34" s="5" t="s">
        <v>31</v>
      </c>
      <c r="N34" s="36" t="s">
        <v>396</v>
      </c>
      <c r="O34" s="38" t="s">
        <v>376</v>
      </c>
    </row>
    <row r="35" spans="1:15" ht="37.5" customHeight="1">
      <c r="A35" s="148"/>
      <c r="B35" s="89">
        <f t="shared" si="7"/>
        <v>40405</v>
      </c>
      <c r="C35" s="13">
        <f t="shared" si="9"/>
        <v>404</v>
      </c>
      <c r="D35" s="13" t="str">
        <f t="shared" si="2"/>
        <v>194</v>
      </c>
      <c r="E35" s="3">
        <v>3</v>
      </c>
      <c r="F35" s="3">
        <v>16</v>
      </c>
      <c r="G35" s="3">
        <v>2</v>
      </c>
      <c r="H35" s="3">
        <f t="shared" si="8"/>
        <v>4</v>
      </c>
      <c r="I35" s="11" t="s">
        <v>330</v>
      </c>
      <c r="J35" s="84" t="s">
        <v>397</v>
      </c>
      <c r="K35" s="3">
        <v>433.92</v>
      </c>
      <c r="L35" s="5" t="s">
        <v>332</v>
      </c>
      <c r="M35" s="5" t="s">
        <v>31</v>
      </c>
      <c r="N35" s="36" t="s">
        <v>398</v>
      </c>
      <c r="O35" s="38" t="s">
        <v>376</v>
      </c>
    </row>
    <row r="36" spans="1:15" ht="60" customHeight="1">
      <c r="A36" s="148"/>
      <c r="B36" s="89">
        <f t="shared" si="7"/>
        <v>40407</v>
      </c>
      <c r="C36" s="13">
        <f t="shared" si="9"/>
        <v>406</v>
      </c>
      <c r="D36" s="13" t="str">
        <f t="shared" si="2"/>
        <v>196</v>
      </c>
      <c r="E36" s="3">
        <v>3</v>
      </c>
      <c r="F36" s="3">
        <v>16</v>
      </c>
      <c r="G36" s="3">
        <v>1</v>
      </c>
      <c r="H36" s="3">
        <f t="shared" si="8"/>
        <v>2</v>
      </c>
      <c r="I36" s="11" t="s">
        <v>334</v>
      </c>
      <c r="J36" s="5" t="s">
        <v>335</v>
      </c>
      <c r="K36" s="3">
        <v>15</v>
      </c>
      <c r="L36" s="5" t="s">
        <v>210</v>
      </c>
      <c r="M36" s="5" t="s">
        <v>31</v>
      </c>
      <c r="N36" s="36" t="s">
        <v>399</v>
      </c>
      <c r="O36" s="38" t="s">
        <v>376</v>
      </c>
    </row>
    <row r="37" spans="1:15" ht="45" customHeight="1">
      <c r="A37" s="148"/>
      <c r="B37" s="89">
        <f t="shared" si="7"/>
        <v>40408</v>
      </c>
      <c r="C37" s="13">
        <f t="shared" si="9"/>
        <v>407</v>
      </c>
      <c r="D37" s="13" t="str">
        <f t="shared" si="2"/>
        <v>197</v>
      </c>
      <c r="E37" s="3">
        <v>3</v>
      </c>
      <c r="F37" s="3">
        <v>16</v>
      </c>
      <c r="G37" s="3">
        <v>1</v>
      </c>
      <c r="H37" s="3">
        <f t="shared" si="8"/>
        <v>2</v>
      </c>
      <c r="I37" s="11" t="s">
        <v>337</v>
      </c>
      <c r="J37" s="5" t="s">
        <v>79</v>
      </c>
      <c r="K37" s="3">
        <v>0</v>
      </c>
      <c r="L37" s="5" t="s">
        <v>30</v>
      </c>
      <c r="M37" s="5" t="s">
        <v>31</v>
      </c>
      <c r="N37" s="36" t="s">
        <v>400</v>
      </c>
      <c r="O37" s="38" t="s">
        <v>376</v>
      </c>
    </row>
    <row r="38" spans="1:15" ht="30" customHeight="1">
      <c r="A38" s="148"/>
      <c r="B38" s="89">
        <f t="shared" si="7"/>
        <v>40409</v>
      </c>
      <c r="C38" s="13">
        <f t="shared" si="9"/>
        <v>408</v>
      </c>
      <c r="D38" s="13" t="str">
        <f t="shared" si="2"/>
        <v>198</v>
      </c>
      <c r="E38" s="3">
        <v>3</v>
      </c>
      <c r="F38" s="118"/>
      <c r="G38" s="3">
        <v>2</v>
      </c>
      <c r="H38" s="3">
        <f>G38*2</f>
        <v>4</v>
      </c>
      <c r="I38" s="11"/>
      <c r="N38" s="36"/>
      <c r="O38" s="38" t="s">
        <v>376</v>
      </c>
    </row>
    <row r="39" spans="1:15" ht="30" customHeight="1">
      <c r="A39" s="148"/>
      <c r="B39" s="89">
        <f t="shared" si="7"/>
        <v>40411</v>
      </c>
      <c r="C39" s="13">
        <f t="shared" si="9"/>
        <v>410</v>
      </c>
      <c r="D39" s="13" t="str">
        <f t="shared" si="2"/>
        <v>19A</v>
      </c>
      <c r="E39" s="3">
        <v>3</v>
      </c>
      <c r="F39" s="118"/>
      <c r="G39" s="3">
        <v>2</v>
      </c>
      <c r="H39" s="3">
        <f>G39*2</f>
        <v>4</v>
      </c>
      <c r="I39" s="11"/>
      <c r="N39" s="36"/>
      <c r="O39" s="38" t="s">
        <v>376</v>
      </c>
    </row>
    <row r="40" spans="1:15" ht="30" customHeight="1">
      <c r="A40" s="148"/>
      <c r="B40" s="89">
        <f t="shared" si="7"/>
        <v>40413</v>
      </c>
      <c r="C40" s="13">
        <f t="shared" si="9"/>
        <v>412</v>
      </c>
      <c r="D40" s="13" t="str">
        <f t="shared" si="2"/>
        <v>19C</v>
      </c>
      <c r="E40" s="3">
        <v>3</v>
      </c>
      <c r="F40" s="3">
        <v>16</v>
      </c>
      <c r="G40" s="3">
        <v>2</v>
      </c>
      <c r="H40" s="3">
        <f t="shared" si="8"/>
        <v>4</v>
      </c>
      <c r="I40" s="11"/>
      <c r="N40" s="36"/>
      <c r="O40" s="38" t="s">
        <v>376</v>
      </c>
    </row>
    <row r="41" spans="1:15" ht="30" customHeight="1">
      <c r="A41" s="148"/>
      <c r="B41" s="89">
        <f t="shared" si="7"/>
        <v>40415</v>
      </c>
      <c r="C41" s="13">
        <f t="shared" si="9"/>
        <v>414</v>
      </c>
      <c r="D41" s="13" t="str">
        <f t="shared" si="2"/>
        <v>19E</v>
      </c>
      <c r="E41" s="3">
        <v>3</v>
      </c>
      <c r="F41" s="3">
        <v>16</v>
      </c>
      <c r="G41" s="3">
        <v>2</v>
      </c>
      <c r="H41" s="3">
        <f t="shared" si="8"/>
        <v>4</v>
      </c>
      <c r="I41" s="11"/>
      <c r="N41" s="36"/>
      <c r="O41" s="38" t="s">
        <v>376</v>
      </c>
    </row>
    <row r="42" spans="1:15" ht="45" customHeight="1">
      <c r="A42" s="148"/>
      <c r="B42" s="89">
        <f t="shared" si="7"/>
        <v>40417</v>
      </c>
      <c r="C42" s="13">
        <f t="shared" si="9"/>
        <v>416</v>
      </c>
      <c r="D42" s="13" t="str">
        <f t="shared" si="2"/>
        <v>1A0</v>
      </c>
      <c r="E42" s="3">
        <v>3</v>
      </c>
      <c r="F42" s="3">
        <v>16</v>
      </c>
      <c r="G42" s="3">
        <v>2</v>
      </c>
      <c r="H42" s="3">
        <f t="shared" si="8"/>
        <v>4</v>
      </c>
      <c r="I42" s="11"/>
      <c r="N42" s="36"/>
      <c r="O42" s="38" t="s">
        <v>376</v>
      </c>
    </row>
    <row r="43" spans="1:15" ht="18.75" customHeight="1">
      <c r="A43" s="148"/>
      <c r="B43" s="89">
        <f t="shared" si="7"/>
        <v>40419</v>
      </c>
      <c r="C43" s="13">
        <f t="shared" si="9"/>
        <v>418</v>
      </c>
      <c r="D43" s="13" t="str">
        <f t="shared" si="2"/>
        <v>1A2</v>
      </c>
      <c r="E43" s="3">
        <v>3</v>
      </c>
      <c r="F43" s="3">
        <v>16</v>
      </c>
      <c r="G43" s="3">
        <v>2</v>
      </c>
      <c r="H43" s="3">
        <f t="shared" si="8"/>
        <v>4</v>
      </c>
      <c r="I43" s="11"/>
      <c r="O43" s="38" t="s">
        <v>376</v>
      </c>
    </row>
    <row r="44" spans="1:15" ht="18.75" customHeight="1">
      <c r="A44" s="148"/>
      <c r="B44" s="89">
        <f t="shared" si="7"/>
        <v>40421</v>
      </c>
      <c r="C44" s="13">
        <f t="shared" si="9"/>
        <v>420</v>
      </c>
      <c r="D44" s="13" t="str">
        <f t="shared" si="2"/>
        <v>1A4</v>
      </c>
      <c r="E44" s="3">
        <v>3</v>
      </c>
      <c r="F44" s="3">
        <v>16</v>
      </c>
      <c r="G44" s="3">
        <v>2</v>
      </c>
      <c r="H44" s="3">
        <f t="shared" si="8"/>
        <v>4</v>
      </c>
      <c r="I44" s="11"/>
      <c r="O44" s="38" t="s">
        <v>376</v>
      </c>
    </row>
    <row r="45" spans="1:15" ht="18.75" customHeight="1">
      <c r="A45" s="148"/>
      <c r="B45" s="89">
        <f t="shared" si="7"/>
        <v>40423</v>
      </c>
      <c r="C45" s="13">
        <f t="shared" si="9"/>
        <v>422</v>
      </c>
      <c r="D45" s="13" t="str">
        <f t="shared" si="2"/>
        <v>1A6</v>
      </c>
      <c r="E45" s="3">
        <v>3</v>
      </c>
      <c r="F45" s="3">
        <v>16</v>
      </c>
      <c r="G45" s="3">
        <v>2</v>
      </c>
      <c r="H45" s="3">
        <f t="shared" si="8"/>
        <v>4</v>
      </c>
      <c r="I45" s="11"/>
      <c r="O45" s="38" t="s">
        <v>376</v>
      </c>
    </row>
    <row r="46" spans="1:15" ht="18.75" customHeight="1">
      <c r="A46" s="148"/>
      <c r="B46" s="89">
        <f t="shared" si="7"/>
        <v>40425</v>
      </c>
      <c r="C46" s="13">
        <f t="shared" si="9"/>
        <v>424</v>
      </c>
      <c r="D46" s="13" t="str">
        <f t="shared" si="2"/>
        <v>1A8</v>
      </c>
      <c r="E46" s="3">
        <v>3</v>
      </c>
      <c r="F46" s="3">
        <v>16</v>
      </c>
      <c r="G46" s="3">
        <v>2</v>
      </c>
      <c r="H46" s="3">
        <f t="shared" si="8"/>
        <v>4</v>
      </c>
      <c r="I46" s="11"/>
      <c r="O46" s="38" t="s">
        <v>376</v>
      </c>
    </row>
    <row r="47" spans="1:15" ht="18.75" customHeight="1">
      <c r="A47" s="148"/>
      <c r="B47" s="89">
        <f t="shared" si="7"/>
        <v>40427</v>
      </c>
      <c r="C47" s="13">
        <f t="shared" si="9"/>
        <v>426</v>
      </c>
      <c r="D47" s="13" t="str">
        <f t="shared" si="2"/>
        <v>1AA</v>
      </c>
      <c r="E47" s="3">
        <v>3</v>
      </c>
      <c r="F47" s="3">
        <v>16</v>
      </c>
      <c r="G47" s="3">
        <v>1</v>
      </c>
      <c r="H47" s="3">
        <f>G47*2</f>
        <v>2</v>
      </c>
      <c r="I47" s="11" t="s">
        <v>652</v>
      </c>
      <c r="J47" s="5" t="s">
        <v>82</v>
      </c>
      <c r="K47" s="5">
        <v>0</v>
      </c>
      <c r="L47" s="5" t="s">
        <v>30</v>
      </c>
      <c r="M47" s="5" t="s">
        <v>31</v>
      </c>
      <c r="N47" s="121" t="s">
        <v>653</v>
      </c>
      <c r="O47" s="38" t="s">
        <v>376</v>
      </c>
    </row>
    <row r="48" spans="1:15" ht="18.75" customHeight="1">
      <c r="A48" s="148"/>
      <c r="B48" s="89">
        <f t="shared" si="7"/>
        <v>40428</v>
      </c>
      <c r="C48" s="13">
        <f t="shared" si="9"/>
        <v>427</v>
      </c>
      <c r="D48" s="13" t="str">
        <f t="shared" si="2"/>
        <v>1AB</v>
      </c>
      <c r="E48" s="3">
        <v>3</v>
      </c>
      <c r="F48" s="3">
        <v>16</v>
      </c>
      <c r="G48" s="3">
        <v>1</v>
      </c>
      <c r="H48" s="3">
        <f>G48*2</f>
        <v>2</v>
      </c>
      <c r="I48" s="11" t="s">
        <v>654</v>
      </c>
      <c r="J48" s="5" t="s">
        <v>82</v>
      </c>
      <c r="K48" s="5">
        <v>0</v>
      </c>
      <c r="L48" s="5" t="s">
        <v>30</v>
      </c>
      <c r="M48" s="5" t="s">
        <v>31</v>
      </c>
      <c r="N48" s="121" t="s">
        <v>653</v>
      </c>
      <c r="O48" s="38" t="s">
        <v>376</v>
      </c>
    </row>
    <row r="49" spans="1:15" ht="18.75" customHeight="1">
      <c r="A49" s="148"/>
      <c r="B49" s="89">
        <f t="shared" si="7"/>
        <v>40429</v>
      </c>
      <c r="C49" s="13">
        <f t="shared" si="9"/>
        <v>428</v>
      </c>
      <c r="D49" s="13" t="str">
        <f t="shared" si="2"/>
        <v>1AC</v>
      </c>
      <c r="E49" s="3">
        <v>3</v>
      </c>
      <c r="F49" s="3">
        <v>16</v>
      </c>
      <c r="G49" s="3">
        <v>1</v>
      </c>
      <c r="H49" s="3">
        <f t="shared" ref="H49:H50" si="10">G49*2</f>
        <v>2</v>
      </c>
      <c r="I49" s="11" t="s">
        <v>655</v>
      </c>
      <c r="J49" s="5" t="s">
        <v>82</v>
      </c>
      <c r="K49" s="3">
        <v>0</v>
      </c>
      <c r="L49" s="5" t="s">
        <v>30</v>
      </c>
      <c r="M49" s="5" t="s">
        <v>31</v>
      </c>
      <c r="N49" s="121" t="s">
        <v>653</v>
      </c>
      <c r="O49" s="38" t="s">
        <v>376</v>
      </c>
    </row>
    <row r="50" spans="1:15" ht="18.75" customHeight="1" thickBot="1">
      <c r="A50" s="148"/>
      <c r="B50" s="89">
        <f t="shared" si="7"/>
        <v>40430</v>
      </c>
      <c r="C50" s="13">
        <f t="shared" si="9"/>
        <v>429</v>
      </c>
      <c r="D50" s="13" t="str">
        <f t="shared" si="2"/>
        <v>1AD</v>
      </c>
      <c r="E50" s="3">
        <v>3</v>
      </c>
      <c r="F50" s="3">
        <v>16</v>
      </c>
      <c r="G50" s="3">
        <v>1</v>
      </c>
      <c r="H50" s="3">
        <f t="shared" si="10"/>
        <v>2</v>
      </c>
      <c r="I50" s="11" t="s">
        <v>656</v>
      </c>
      <c r="J50" s="5" t="s">
        <v>82</v>
      </c>
      <c r="K50" s="3">
        <v>0</v>
      </c>
      <c r="L50" s="5" t="s">
        <v>30</v>
      </c>
      <c r="M50" s="5" t="s">
        <v>31</v>
      </c>
      <c r="N50" s="121" t="s">
        <v>653</v>
      </c>
      <c r="O50" s="38" t="s">
        <v>376</v>
      </c>
    </row>
    <row r="51" spans="1:15" ht="18.75" hidden="1" customHeight="1">
      <c r="A51" s="148"/>
      <c r="B51" s="89">
        <f t="shared" si="7"/>
        <v>40431</v>
      </c>
      <c r="C51" s="13">
        <f t="shared" si="9"/>
        <v>430</v>
      </c>
      <c r="D51" s="13" t="str">
        <f t="shared" si="2"/>
        <v>1AE</v>
      </c>
      <c r="E51" s="3">
        <v>16</v>
      </c>
      <c r="G51" s="3">
        <v>7</v>
      </c>
      <c r="H51" s="3">
        <f t="shared" si="8"/>
        <v>14</v>
      </c>
      <c r="I51" s="11" t="s">
        <v>345</v>
      </c>
      <c r="M51" s="5" t="s">
        <v>31</v>
      </c>
      <c r="N51" s="2" t="s">
        <v>460</v>
      </c>
      <c r="O51" s="38" t="s">
        <v>376</v>
      </c>
    </row>
    <row r="52" spans="1:15" ht="52.5" hidden="1" customHeight="1">
      <c r="A52" s="148"/>
      <c r="B52" s="89">
        <f t="shared" si="7"/>
        <v>40438</v>
      </c>
      <c r="C52" s="13">
        <f t="shared" si="9"/>
        <v>437</v>
      </c>
      <c r="D52" s="13" t="str">
        <f t="shared" si="2"/>
        <v>1B5</v>
      </c>
      <c r="E52" s="3">
        <v>16</v>
      </c>
      <c r="G52" s="3">
        <v>1</v>
      </c>
      <c r="H52" s="3">
        <f t="shared" si="8"/>
        <v>2</v>
      </c>
      <c r="I52" s="11" t="s">
        <v>420</v>
      </c>
      <c r="K52" s="85" t="s">
        <v>421</v>
      </c>
      <c r="L52" s="5" t="s">
        <v>422</v>
      </c>
      <c r="M52" s="5" t="s">
        <v>31</v>
      </c>
      <c r="N52" s="36" t="s">
        <v>423</v>
      </c>
      <c r="O52" s="38" t="s">
        <v>376</v>
      </c>
    </row>
    <row r="53" spans="1:15" ht="18.75" hidden="1" customHeight="1">
      <c r="A53" s="148"/>
      <c r="B53" s="89">
        <f t="shared" si="7"/>
        <v>40439</v>
      </c>
      <c r="C53" s="13">
        <f t="shared" si="9"/>
        <v>438</v>
      </c>
      <c r="D53" s="13" t="str">
        <f t="shared" si="2"/>
        <v>1B6</v>
      </c>
      <c r="E53" s="3">
        <v>16</v>
      </c>
      <c r="G53" s="3">
        <v>1</v>
      </c>
      <c r="H53" s="3">
        <f t="shared" si="8"/>
        <v>2</v>
      </c>
      <c r="I53" s="11" t="s">
        <v>424</v>
      </c>
      <c r="K53" s="85" t="s">
        <v>425</v>
      </c>
      <c r="L53" s="5" t="s">
        <v>422</v>
      </c>
      <c r="M53" s="5" t="s">
        <v>31</v>
      </c>
      <c r="N53" s="2" t="s">
        <v>426</v>
      </c>
      <c r="O53" s="38" t="s">
        <v>376</v>
      </c>
    </row>
    <row r="54" spans="1:15" ht="18.75" hidden="1" customHeight="1" thickBot="1">
      <c r="A54" s="149"/>
      <c r="B54" s="89">
        <f t="shared" si="7"/>
        <v>40440</v>
      </c>
      <c r="C54" s="13">
        <f t="shared" si="9"/>
        <v>439</v>
      </c>
      <c r="D54" s="74" t="str">
        <f t="shared" si="2"/>
        <v>1B7</v>
      </c>
      <c r="E54" s="90">
        <v>16</v>
      </c>
      <c r="F54" s="90"/>
      <c r="G54" s="90">
        <v>1</v>
      </c>
      <c r="H54" s="90">
        <f t="shared" si="8"/>
        <v>2</v>
      </c>
      <c r="I54" s="115" t="s">
        <v>427</v>
      </c>
      <c r="J54" s="92"/>
      <c r="K54" s="85" t="s">
        <v>428</v>
      </c>
      <c r="L54" s="92" t="s">
        <v>422</v>
      </c>
      <c r="M54" s="92" t="s">
        <v>31</v>
      </c>
      <c r="N54" s="2" t="s">
        <v>426</v>
      </c>
      <c r="O54" s="38" t="s">
        <v>376</v>
      </c>
    </row>
    <row r="55" spans="1:15" ht="18.75">
      <c r="A55" s="40"/>
      <c r="B55" s="32"/>
      <c r="C55" s="32"/>
      <c r="D55" s="32"/>
      <c r="E55" s="6"/>
      <c r="F55" s="6"/>
      <c r="G55" s="6"/>
      <c r="H55" s="6"/>
      <c r="I55" s="4"/>
      <c r="J55" s="4"/>
      <c r="K55" s="6"/>
      <c r="L55" s="4"/>
      <c r="M55" s="4"/>
      <c r="N55" s="34"/>
      <c r="O55" s="4"/>
    </row>
    <row r="56" spans="1:15" ht="18.75">
      <c r="B56" s="13"/>
      <c r="C56" s="13"/>
      <c r="D56" s="13"/>
    </row>
    <row r="57" spans="1:15" ht="18.75">
      <c r="B57" s="13"/>
      <c r="C57" s="13"/>
      <c r="D57" s="13"/>
    </row>
    <row r="58" spans="1:15" ht="18.75">
      <c r="B58" s="13"/>
      <c r="C58" s="13"/>
      <c r="D58" s="13"/>
    </row>
    <row r="59" spans="1:15" ht="18.75">
      <c r="B59" s="13"/>
      <c r="C59" s="13"/>
      <c r="D59" s="13"/>
    </row>
    <row r="60" spans="1:15" s="3" customFormat="1" ht="18.75">
      <c r="A60" s="1"/>
      <c r="B60" s="13"/>
      <c r="C60" s="13"/>
      <c r="D60" s="13"/>
      <c r="I60" s="5"/>
      <c r="J60" s="5"/>
      <c r="L60" s="5"/>
      <c r="M60" s="5"/>
      <c r="N60" s="2"/>
      <c r="O60" s="5"/>
    </row>
    <row r="61" spans="1:15" s="3" customFormat="1" ht="18.75">
      <c r="A61" s="1"/>
      <c r="B61" s="13"/>
      <c r="C61" s="13"/>
      <c r="D61" s="13"/>
      <c r="I61" s="5"/>
      <c r="J61" s="5"/>
      <c r="L61" s="5"/>
      <c r="M61" s="5"/>
      <c r="N61" s="2"/>
      <c r="O61" s="5"/>
    </row>
    <row r="62" spans="1:15" s="3" customFormat="1" ht="18.75">
      <c r="A62" s="1"/>
      <c r="B62" s="13"/>
      <c r="C62" s="13"/>
      <c r="D62" s="13"/>
      <c r="I62" s="5"/>
      <c r="J62" s="5"/>
      <c r="L62" s="5"/>
      <c r="M62" s="5"/>
      <c r="N62" s="2"/>
      <c r="O62" s="5"/>
    </row>
    <row r="63" spans="1:15" s="3" customFormat="1" ht="18.75">
      <c r="A63" s="1"/>
      <c r="B63" s="13"/>
      <c r="C63" s="13"/>
      <c r="D63" s="13"/>
      <c r="I63" s="5"/>
      <c r="J63" s="5"/>
      <c r="L63" s="5"/>
      <c r="M63" s="5"/>
      <c r="N63" s="2"/>
      <c r="O63" s="5"/>
    </row>
    <row r="64" spans="1:15" s="3" customFormat="1" ht="18.75">
      <c r="A64" s="1"/>
      <c r="B64" s="13"/>
      <c r="C64" s="13"/>
      <c r="D64" s="13"/>
      <c r="I64" s="5"/>
      <c r="J64" s="5"/>
      <c r="L64" s="5"/>
      <c r="M64" s="5"/>
      <c r="N64" s="2"/>
      <c r="O64" s="5"/>
    </row>
    <row r="65" spans="1:15" s="3" customFormat="1" ht="18.75">
      <c r="A65" s="1"/>
      <c r="B65" s="13"/>
      <c r="C65" s="13"/>
      <c r="D65" s="13"/>
      <c r="I65" s="5"/>
      <c r="J65" s="5"/>
      <c r="L65" s="5"/>
      <c r="M65" s="5"/>
      <c r="N65" s="2"/>
      <c r="O65" s="5"/>
    </row>
    <row r="66" spans="1:15" s="3" customFormat="1" ht="18.75">
      <c r="A66" s="1"/>
      <c r="B66" s="13"/>
      <c r="C66" s="13"/>
      <c r="D66" s="13"/>
      <c r="I66" s="5"/>
      <c r="J66" s="5"/>
      <c r="L66" s="5"/>
      <c r="M66" s="5"/>
      <c r="N66" s="2"/>
      <c r="O66" s="5"/>
    </row>
    <row r="67" spans="1:15" s="3" customFormat="1" ht="18.75">
      <c r="A67" s="1"/>
      <c r="B67" s="13"/>
      <c r="C67" s="13"/>
      <c r="D67" s="13"/>
      <c r="I67" s="5"/>
      <c r="J67" s="5"/>
      <c r="L67" s="5"/>
      <c r="M67" s="5"/>
      <c r="N67" s="2"/>
      <c r="O67" s="5"/>
    </row>
    <row r="68" spans="1:15" s="3" customFormat="1" ht="18.75">
      <c r="A68" s="1"/>
      <c r="B68" s="13"/>
      <c r="C68" s="13"/>
      <c r="D68" s="13"/>
      <c r="I68" s="5"/>
      <c r="J68" s="5"/>
      <c r="L68" s="5"/>
      <c r="M68" s="5"/>
      <c r="N68" s="2"/>
      <c r="O68" s="5"/>
    </row>
  </sheetData>
  <mergeCells count="4">
    <mergeCell ref="A14:A28"/>
    <mergeCell ref="A29:A31"/>
    <mergeCell ref="A32:A54"/>
    <mergeCell ref="A9:A13"/>
  </mergeCells>
  <dataValidations count="1">
    <dataValidation type="whole" allowBlank="1" showInputMessage="1" showErrorMessage="1" sqref="I4:I6" xr:uid="{00000000-0002-0000-1400-000000000000}">
      <formula1>1</formula1>
      <formula2>40</formula2>
    </dataValidation>
  </dataValidations>
  <pageMargins left="0.7" right="0.7" top="0.75" bottom="0.75" header="0.3" footer="0.3"/>
  <pageSetup orientation="portrait" r:id="rId1"/>
  <tableParts count="1">
    <tablePart r:id="rId2"/>
  </tableParts>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290FFFF-DF80-4E07-B268-31906F2095D5}">
  <dimension ref="A2:O61"/>
  <sheetViews>
    <sheetView topLeftCell="A2" zoomScale="70" zoomScaleNormal="70" workbookViewId="0">
      <selection activeCell="N12" sqref="N12"/>
    </sheetView>
  </sheetViews>
  <sheetFormatPr defaultColWidth="9.140625" defaultRowHeight="15"/>
  <cols>
    <col min="1" max="1" width="24.42578125" style="1" customWidth="1"/>
    <col min="2" max="4" width="15" style="3" customWidth="1"/>
    <col min="5" max="6" width="11.42578125" style="3" customWidth="1"/>
    <col min="7" max="7" width="14.140625" style="3" customWidth="1"/>
    <col min="8" max="8" width="10" style="3" customWidth="1"/>
    <col min="9" max="9" width="40.42578125" style="5" customWidth="1"/>
    <col min="10" max="10" width="14.42578125" style="5" customWidth="1"/>
    <col min="11" max="11" width="8.42578125" style="3" customWidth="1"/>
    <col min="12" max="12" width="8.42578125" style="5" customWidth="1"/>
    <col min="13" max="13" width="14.42578125" style="5" customWidth="1"/>
    <col min="14" max="14" width="84.85546875" style="2" customWidth="1"/>
    <col min="15" max="15" width="33.85546875" style="5" customWidth="1"/>
    <col min="16" max="16384" width="9.140625" style="1"/>
  </cols>
  <sheetData>
    <row r="2" spans="1:15" ht="46.5">
      <c r="A2" s="14" t="s">
        <v>657</v>
      </c>
    </row>
    <row r="3" spans="1:15" ht="15.75" thickBot="1"/>
    <row r="4" spans="1:15" s="17" customFormat="1" ht="34.5" thickBot="1">
      <c r="A4" s="7" t="s">
        <v>361</v>
      </c>
      <c r="B4" s="8"/>
      <c r="C4" s="8"/>
      <c r="D4" s="8"/>
      <c r="E4" s="8"/>
      <c r="F4" s="8"/>
      <c r="G4" s="8"/>
      <c r="H4" s="8"/>
      <c r="I4" s="33">
        <v>1</v>
      </c>
      <c r="J4" s="15" t="s">
        <v>362</v>
      </c>
      <c r="K4" s="8"/>
      <c r="L4" s="9"/>
      <c r="M4" s="9"/>
      <c r="N4" s="16"/>
      <c r="O4" s="9"/>
    </row>
    <row r="5" spans="1:15" s="30" customFormat="1" ht="18.75">
      <c r="A5" s="25"/>
      <c r="B5" s="26"/>
      <c r="C5" s="26"/>
      <c r="D5" s="26"/>
      <c r="E5" s="26"/>
      <c r="F5" s="26"/>
      <c r="G5" s="26"/>
      <c r="H5" s="26"/>
      <c r="I5" s="27"/>
      <c r="J5" s="31" t="s">
        <v>363</v>
      </c>
      <c r="K5" s="26"/>
      <c r="L5" s="28"/>
      <c r="M5" s="28"/>
      <c r="N5" s="29"/>
      <c r="O5" s="28"/>
    </row>
    <row r="6" spans="1:15" s="17" customFormat="1" ht="17.100000000000001" customHeight="1">
      <c r="A6" s="7"/>
      <c r="B6" s="8"/>
      <c r="C6" s="8"/>
      <c r="D6" s="8"/>
      <c r="E6" s="8"/>
      <c r="F6" s="8"/>
      <c r="G6" s="8"/>
      <c r="H6" s="8"/>
      <c r="I6" s="24"/>
      <c r="J6" s="15"/>
      <c r="K6" s="8"/>
      <c r="L6" s="9"/>
      <c r="M6" s="9"/>
      <c r="N6" s="16"/>
      <c r="O6" s="9"/>
    </row>
    <row r="7" spans="1:15" s="18" customFormat="1" ht="27" customHeight="1">
      <c r="B7" s="18" t="s">
        <v>2</v>
      </c>
      <c r="C7" s="18" t="s">
        <v>3</v>
      </c>
      <c r="D7" s="18" t="s">
        <v>4</v>
      </c>
      <c r="E7" s="18" t="s">
        <v>5</v>
      </c>
      <c r="G7" s="18" t="s">
        <v>6</v>
      </c>
      <c r="H7" s="18" t="s">
        <v>7</v>
      </c>
      <c r="I7" s="18" t="s">
        <v>8</v>
      </c>
      <c r="J7" s="18" t="s">
        <v>9</v>
      </c>
      <c r="K7" s="18" t="s">
        <v>10</v>
      </c>
      <c r="L7" s="18" t="s">
        <v>11</v>
      </c>
      <c r="M7" s="18" t="s">
        <v>12</v>
      </c>
      <c r="N7" s="19" t="s">
        <v>13</v>
      </c>
      <c r="O7" s="18" t="s">
        <v>364</v>
      </c>
    </row>
    <row r="8" spans="1:15" s="23" customFormat="1" ht="57" thickBot="1">
      <c r="A8" s="20"/>
      <c r="B8" s="21" t="s">
        <v>14</v>
      </c>
      <c r="C8" s="21" t="s">
        <v>15</v>
      </c>
      <c r="D8" s="21" t="s">
        <v>16</v>
      </c>
      <c r="E8" s="21" t="s">
        <v>17</v>
      </c>
      <c r="F8" s="21" t="s">
        <v>18</v>
      </c>
      <c r="G8" s="21" t="s">
        <v>365</v>
      </c>
      <c r="H8" s="21" t="s">
        <v>21</v>
      </c>
      <c r="I8" s="22" t="s">
        <v>22</v>
      </c>
      <c r="J8" s="22" t="s">
        <v>366</v>
      </c>
      <c r="K8" s="21" t="s">
        <v>24</v>
      </c>
      <c r="L8" s="22" t="s">
        <v>25</v>
      </c>
      <c r="M8" s="22" t="s">
        <v>26</v>
      </c>
      <c r="N8" s="22" t="s">
        <v>367</v>
      </c>
      <c r="O8" s="22" t="s">
        <v>368</v>
      </c>
    </row>
    <row r="9" spans="1:15" ht="18.75" customHeight="1">
      <c r="A9" s="147" t="s">
        <v>369</v>
      </c>
      <c r="B9" s="12">
        <f>C9+30001</f>
        <v>30001</v>
      </c>
      <c r="C9" s="32">
        <f>((I4-1)*32)</f>
        <v>0</v>
      </c>
      <c r="D9" s="32" t="str">
        <f t="shared" ref="D9:D47" si="0">DEC2HEX(C9)</f>
        <v>0</v>
      </c>
      <c r="E9" s="6">
        <v>4</v>
      </c>
      <c r="F9" s="6"/>
      <c r="G9" s="6">
        <v>1</v>
      </c>
      <c r="H9" s="6">
        <f t="shared" ref="H9:H21" si="1">G9*2</f>
        <v>2</v>
      </c>
      <c r="I9" s="10" t="s">
        <v>370</v>
      </c>
      <c r="J9" s="4" t="s">
        <v>371</v>
      </c>
      <c r="K9" s="4"/>
      <c r="L9" s="4" t="s">
        <v>30</v>
      </c>
      <c r="M9" s="4" t="s">
        <v>86</v>
      </c>
      <c r="N9" s="34" t="s">
        <v>372</v>
      </c>
      <c r="O9" s="37"/>
    </row>
    <row r="10" spans="1:15" ht="18.75" customHeight="1">
      <c r="A10" s="148"/>
      <c r="B10" s="41">
        <f>B9+G9</f>
        <v>30002</v>
      </c>
      <c r="C10" s="13">
        <f>C9+G9</f>
        <v>1</v>
      </c>
      <c r="D10" s="13" t="str">
        <f>DEC2HEX(C10)</f>
        <v>1</v>
      </c>
      <c r="E10" s="3">
        <v>4</v>
      </c>
      <c r="G10" s="3">
        <v>2</v>
      </c>
      <c r="H10" s="3">
        <f>G10*2</f>
        <v>4</v>
      </c>
      <c r="I10" s="129" t="s">
        <v>658</v>
      </c>
      <c r="J10" s="5" t="s">
        <v>659</v>
      </c>
      <c r="K10" s="5"/>
      <c r="L10" s="5" t="s">
        <v>332</v>
      </c>
      <c r="M10" s="5" t="s">
        <v>86</v>
      </c>
      <c r="N10" s="2" t="s">
        <v>660</v>
      </c>
      <c r="O10" s="38" t="s">
        <v>376</v>
      </c>
    </row>
    <row r="11" spans="1:15" ht="18.75">
      <c r="A11" s="148"/>
      <c r="B11" s="41">
        <f t="shared" ref="B11:B13" si="2">B10+G10</f>
        <v>30004</v>
      </c>
      <c r="C11" s="13">
        <f t="shared" ref="C11:C21" si="3">C10+G10</f>
        <v>3</v>
      </c>
      <c r="D11" s="13" t="str">
        <f t="shared" si="0"/>
        <v>3</v>
      </c>
      <c r="E11" s="3">
        <v>4</v>
      </c>
      <c r="G11" s="3">
        <v>1</v>
      </c>
      <c r="H11" s="3">
        <f t="shared" si="1"/>
        <v>2</v>
      </c>
      <c r="I11" s="11" t="s">
        <v>377</v>
      </c>
      <c r="K11" s="5"/>
      <c r="L11" s="5" t="s">
        <v>30</v>
      </c>
      <c r="M11" s="5" t="s">
        <v>86</v>
      </c>
      <c r="N11" s="35" t="s">
        <v>378</v>
      </c>
      <c r="O11" s="38"/>
    </row>
    <row r="12" spans="1:15" ht="18.75" customHeight="1">
      <c r="A12" s="148"/>
      <c r="B12" s="41">
        <f t="shared" si="2"/>
        <v>30005</v>
      </c>
      <c r="C12" s="13">
        <f t="shared" si="3"/>
        <v>4</v>
      </c>
      <c r="D12" s="13" t="str">
        <f t="shared" si="0"/>
        <v>4</v>
      </c>
      <c r="E12" s="3">
        <v>4</v>
      </c>
      <c r="G12" s="3">
        <v>2</v>
      </c>
      <c r="H12" s="3">
        <f t="shared" si="1"/>
        <v>4</v>
      </c>
      <c r="I12" s="11" t="s">
        <v>379</v>
      </c>
      <c r="K12" s="5"/>
      <c r="L12" s="5" t="s">
        <v>332</v>
      </c>
      <c r="M12" s="5" t="s">
        <v>86</v>
      </c>
      <c r="N12" s="2" t="s">
        <v>661</v>
      </c>
      <c r="O12" s="38" t="s">
        <v>376</v>
      </c>
    </row>
    <row r="13" spans="1:15" ht="18.75">
      <c r="A13" s="148"/>
      <c r="B13" s="41">
        <f t="shared" si="2"/>
        <v>30007</v>
      </c>
      <c r="C13" s="13">
        <f t="shared" si="3"/>
        <v>6</v>
      </c>
      <c r="D13" s="13" t="str">
        <f t="shared" si="0"/>
        <v>6</v>
      </c>
      <c r="E13" s="3">
        <v>4</v>
      </c>
      <c r="G13" s="3">
        <v>1</v>
      </c>
      <c r="H13" s="3">
        <f t="shared" si="1"/>
        <v>2</v>
      </c>
      <c r="I13" s="11" t="s">
        <v>506</v>
      </c>
      <c r="K13" s="5"/>
      <c r="L13" s="5" t="s">
        <v>30</v>
      </c>
      <c r="M13" s="5" t="s">
        <v>86</v>
      </c>
      <c r="N13" s="35" t="s">
        <v>507</v>
      </c>
      <c r="O13" s="38" t="s">
        <v>376</v>
      </c>
    </row>
    <row r="14" spans="1:15" ht="18.75" customHeight="1">
      <c r="A14" s="148"/>
      <c r="B14" s="89">
        <f t="shared" ref="B14:B21" si="4">C14+30001</f>
        <v>30008</v>
      </c>
      <c r="C14" s="13">
        <f t="shared" si="3"/>
        <v>7</v>
      </c>
      <c r="D14" s="13" t="str">
        <f t="shared" si="0"/>
        <v>7</v>
      </c>
      <c r="E14" s="3">
        <v>4</v>
      </c>
      <c r="G14" s="3">
        <v>2</v>
      </c>
      <c r="H14" s="3">
        <f t="shared" si="1"/>
        <v>4</v>
      </c>
      <c r="I14" s="11" t="s">
        <v>508</v>
      </c>
      <c r="K14" s="5"/>
      <c r="L14" s="5" t="s">
        <v>34</v>
      </c>
      <c r="M14" s="5" t="s">
        <v>86</v>
      </c>
      <c r="N14" s="35" t="s">
        <v>509</v>
      </c>
      <c r="O14" s="38" t="s">
        <v>376</v>
      </c>
    </row>
    <row r="15" spans="1:15" ht="18.75" customHeight="1">
      <c r="A15" s="148"/>
      <c r="B15" s="89">
        <f t="shared" si="4"/>
        <v>30010</v>
      </c>
      <c r="C15" s="13">
        <f t="shared" si="3"/>
        <v>9</v>
      </c>
      <c r="D15" s="13" t="str">
        <f t="shared" si="0"/>
        <v>9</v>
      </c>
      <c r="E15" s="3">
        <v>4</v>
      </c>
      <c r="G15" s="3">
        <v>2</v>
      </c>
      <c r="H15" s="3">
        <f t="shared" si="1"/>
        <v>4</v>
      </c>
      <c r="I15" s="11" t="s">
        <v>510</v>
      </c>
      <c r="K15" s="5"/>
      <c r="L15" s="5" t="s">
        <v>34</v>
      </c>
      <c r="M15" s="5" t="s">
        <v>86</v>
      </c>
      <c r="N15" s="35" t="s">
        <v>511</v>
      </c>
      <c r="O15" s="38" t="s">
        <v>376</v>
      </c>
    </row>
    <row r="16" spans="1:15" ht="18.75" customHeight="1">
      <c r="A16" s="148"/>
      <c r="B16" s="89">
        <f t="shared" si="4"/>
        <v>30012</v>
      </c>
      <c r="C16" s="13">
        <f t="shared" si="3"/>
        <v>11</v>
      </c>
      <c r="D16" s="13" t="str">
        <f t="shared" si="0"/>
        <v>B</v>
      </c>
      <c r="E16" s="3">
        <v>4</v>
      </c>
      <c r="G16" s="3">
        <v>2</v>
      </c>
      <c r="H16" s="3">
        <f t="shared" si="1"/>
        <v>4</v>
      </c>
      <c r="I16" s="11" t="s">
        <v>512</v>
      </c>
      <c r="K16" s="5"/>
      <c r="L16" s="5" t="s">
        <v>34</v>
      </c>
      <c r="M16" s="5" t="s">
        <v>86</v>
      </c>
      <c r="N16" s="35" t="s">
        <v>513</v>
      </c>
      <c r="O16" s="38" t="s">
        <v>376</v>
      </c>
    </row>
    <row r="17" spans="1:15" ht="18.75" customHeight="1">
      <c r="A17" s="148"/>
      <c r="B17" s="89">
        <f t="shared" si="4"/>
        <v>30014</v>
      </c>
      <c r="C17" s="13">
        <f t="shared" si="3"/>
        <v>13</v>
      </c>
      <c r="D17" s="13" t="str">
        <f t="shared" si="0"/>
        <v>D</v>
      </c>
      <c r="E17" s="3">
        <v>4</v>
      </c>
      <c r="G17" s="3">
        <v>2</v>
      </c>
      <c r="H17" s="3">
        <f t="shared" si="1"/>
        <v>4</v>
      </c>
      <c r="I17" s="11" t="s">
        <v>514</v>
      </c>
      <c r="K17" s="5"/>
      <c r="L17" s="5" t="s">
        <v>34</v>
      </c>
      <c r="M17" s="5" t="s">
        <v>86</v>
      </c>
      <c r="N17" s="35" t="s">
        <v>515</v>
      </c>
      <c r="O17" s="38" t="s">
        <v>376</v>
      </c>
    </row>
    <row r="18" spans="1:15" ht="18.75" customHeight="1">
      <c r="A18" s="148"/>
      <c r="B18" s="89">
        <f t="shared" si="4"/>
        <v>30016</v>
      </c>
      <c r="C18" s="13">
        <f t="shared" si="3"/>
        <v>15</v>
      </c>
      <c r="D18" s="13" t="str">
        <f t="shared" si="0"/>
        <v>F</v>
      </c>
      <c r="E18" s="3">
        <v>4</v>
      </c>
      <c r="G18" s="3">
        <v>2</v>
      </c>
      <c r="H18" s="3">
        <f t="shared" si="1"/>
        <v>4</v>
      </c>
      <c r="I18" s="11" t="s">
        <v>516</v>
      </c>
      <c r="K18" s="5"/>
      <c r="L18" s="5" t="s">
        <v>34</v>
      </c>
      <c r="M18" s="5" t="s">
        <v>86</v>
      </c>
      <c r="N18" s="35" t="s">
        <v>517</v>
      </c>
      <c r="O18" s="38" t="s">
        <v>376</v>
      </c>
    </row>
    <row r="19" spans="1:15" ht="18.75" customHeight="1">
      <c r="A19" s="148"/>
      <c r="B19" s="89">
        <f t="shared" si="4"/>
        <v>30018</v>
      </c>
      <c r="C19" s="13">
        <f t="shared" si="3"/>
        <v>17</v>
      </c>
      <c r="D19" s="13" t="str">
        <f t="shared" si="0"/>
        <v>11</v>
      </c>
      <c r="E19" s="3">
        <v>4</v>
      </c>
      <c r="G19" s="3">
        <v>2</v>
      </c>
      <c r="H19" s="3">
        <f t="shared" si="1"/>
        <v>4</v>
      </c>
      <c r="I19" s="11" t="s">
        <v>518</v>
      </c>
      <c r="K19" s="5"/>
      <c r="L19" s="5" t="s">
        <v>34</v>
      </c>
      <c r="M19" s="5" t="s">
        <v>86</v>
      </c>
      <c r="N19" s="35" t="s">
        <v>519</v>
      </c>
      <c r="O19" s="38" t="s">
        <v>376</v>
      </c>
    </row>
    <row r="20" spans="1:15" ht="18.75" customHeight="1">
      <c r="A20" s="148"/>
      <c r="B20" s="89">
        <f t="shared" si="4"/>
        <v>30020</v>
      </c>
      <c r="C20" s="13">
        <f t="shared" si="3"/>
        <v>19</v>
      </c>
      <c r="D20" s="13" t="str">
        <f t="shared" si="0"/>
        <v>13</v>
      </c>
      <c r="E20" s="3">
        <v>4</v>
      </c>
      <c r="G20" s="3">
        <v>2</v>
      </c>
      <c r="H20" s="3">
        <f t="shared" si="1"/>
        <v>4</v>
      </c>
      <c r="I20" s="11" t="s">
        <v>520</v>
      </c>
      <c r="K20" s="5"/>
      <c r="L20" s="5" t="s">
        <v>34</v>
      </c>
      <c r="M20" s="5" t="s">
        <v>86</v>
      </c>
      <c r="N20" s="35" t="s">
        <v>521</v>
      </c>
      <c r="O20" s="38" t="s">
        <v>376</v>
      </c>
    </row>
    <row r="21" spans="1:15" ht="18.75" customHeight="1" thickBot="1">
      <c r="A21" s="149"/>
      <c r="B21" s="97">
        <f t="shared" si="4"/>
        <v>30022</v>
      </c>
      <c r="C21" s="74">
        <f t="shared" si="3"/>
        <v>21</v>
      </c>
      <c r="D21" s="74" t="str">
        <f t="shared" si="0"/>
        <v>15</v>
      </c>
      <c r="E21" s="3">
        <v>4</v>
      </c>
      <c r="G21" s="3">
        <v>2</v>
      </c>
      <c r="H21" s="3">
        <f t="shared" si="1"/>
        <v>4</v>
      </c>
      <c r="I21" s="11" t="s">
        <v>522</v>
      </c>
      <c r="K21" s="5"/>
      <c r="L21" s="5" t="s">
        <v>34</v>
      </c>
      <c r="M21" s="5" t="s">
        <v>86</v>
      </c>
      <c r="N21" s="35" t="s">
        <v>523</v>
      </c>
      <c r="O21" s="38" t="s">
        <v>376</v>
      </c>
    </row>
    <row r="22" spans="1:15" ht="30">
      <c r="A22" s="147" t="s">
        <v>384</v>
      </c>
      <c r="B22" s="98">
        <f t="shared" ref="B22:B46" si="5">C22+40001</f>
        <v>40029</v>
      </c>
      <c r="C22" s="99">
        <f>(28+QUOTIENT((I4-1),2))</f>
        <v>28</v>
      </c>
      <c r="D22" s="99" t="str">
        <f t="shared" si="0"/>
        <v>1C</v>
      </c>
      <c r="E22" s="100">
        <v>3</v>
      </c>
      <c r="F22" s="100"/>
      <c r="G22" s="100">
        <v>1</v>
      </c>
      <c r="H22" s="100">
        <v>2</v>
      </c>
      <c r="I22" s="101" t="s">
        <v>385</v>
      </c>
      <c r="J22" s="102" t="s">
        <v>133</v>
      </c>
      <c r="K22" s="103"/>
      <c r="L22" s="104" t="s">
        <v>130</v>
      </c>
      <c r="M22" s="104" t="s">
        <v>86</v>
      </c>
      <c r="N22" s="105" t="s">
        <v>386</v>
      </c>
      <c r="O22" s="106"/>
    </row>
    <row r="23" spans="1:15" ht="30">
      <c r="A23" s="148"/>
      <c r="B23" s="107">
        <f t="shared" si="5"/>
        <v>40069</v>
      </c>
      <c r="C23" s="108">
        <f>(68+QUOTIENT((I4-1),2))</f>
        <v>68</v>
      </c>
      <c r="D23" s="99" t="str">
        <f t="shared" si="0"/>
        <v>44</v>
      </c>
      <c r="E23" s="109">
        <v>3</v>
      </c>
      <c r="F23" s="109"/>
      <c r="G23" s="109">
        <v>1</v>
      </c>
      <c r="H23" s="109">
        <f t="shared" ref="H23:H47" si="6">G23*2</f>
        <v>2</v>
      </c>
      <c r="I23" s="110" t="s">
        <v>387</v>
      </c>
      <c r="J23" s="111" t="s">
        <v>158</v>
      </c>
      <c r="K23" s="112"/>
      <c r="L23" s="113" t="s">
        <v>130</v>
      </c>
      <c r="M23" s="113" t="s">
        <v>86</v>
      </c>
      <c r="N23" s="36" t="s">
        <v>386</v>
      </c>
      <c r="O23" s="114"/>
    </row>
    <row r="24" spans="1:15" ht="30.75" thickBot="1">
      <c r="A24" s="148"/>
      <c r="B24" s="98">
        <f t="shared" si="5"/>
        <v>40189</v>
      </c>
      <c r="C24" s="99">
        <f>(188+QUOTIENT((I4-1),2))</f>
        <v>188</v>
      </c>
      <c r="D24" s="99" t="str">
        <f t="shared" si="0"/>
        <v>BC</v>
      </c>
      <c r="E24" s="109">
        <v>3</v>
      </c>
      <c r="F24" s="109"/>
      <c r="G24" s="109">
        <v>1</v>
      </c>
      <c r="H24" s="109">
        <f t="shared" si="6"/>
        <v>2</v>
      </c>
      <c r="I24" s="110" t="s">
        <v>388</v>
      </c>
      <c r="J24" s="113" t="s">
        <v>82</v>
      </c>
      <c r="K24" s="109"/>
      <c r="L24" s="113" t="s">
        <v>130</v>
      </c>
      <c r="M24" s="113" t="s">
        <v>86</v>
      </c>
      <c r="N24" s="36" t="s">
        <v>386</v>
      </c>
      <c r="O24" s="38" t="s">
        <v>376</v>
      </c>
    </row>
    <row r="25" spans="1:15" ht="52.5" customHeight="1">
      <c r="A25" s="147" t="s">
        <v>389</v>
      </c>
      <c r="B25" s="12">
        <f t="shared" si="5"/>
        <v>40401</v>
      </c>
      <c r="C25" s="32">
        <f>(400+(I4-1)*40)</f>
        <v>400</v>
      </c>
      <c r="D25" s="32" t="str">
        <f t="shared" si="0"/>
        <v>190</v>
      </c>
      <c r="E25" s="6">
        <v>3</v>
      </c>
      <c r="F25" s="6">
        <v>16</v>
      </c>
      <c r="G25" s="6">
        <v>1</v>
      </c>
      <c r="H25" s="6">
        <f t="shared" si="6"/>
        <v>2</v>
      </c>
      <c r="I25" s="10" t="s">
        <v>390</v>
      </c>
      <c r="J25" s="4" t="s">
        <v>391</v>
      </c>
      <c r="K25" s="6">
        <v>120</v>
      </c>
      <c r="L25" s="4" t="s">
        <v>30</v>
      </c>
      <c r="M25" s="4" t="s">
        <v>31</v>
      </c>
      <c r="N25" s="105" t="s">
        <v>392</v>
      </c>
      <c r="O25" s="37" t="s">
        <v>376</v>
      </c>
    </row>
    <row r="26" spans="1:15" ht="37.5" customHeight="1">
      <c r="A26" s="148"/>
      <c r="B26" s="89">
        <f t="shared" si="5"/>
        <v>40402</v>
      </c>
      <c r="C26" s="13">
        <f>C25+G25</f>
        <v>401</v>
      </c>
      <c r="D26" s="13" t="str">
        <f t="shared" si="0"/>
        <v>191</v>
      </c>
      <c r="E26" s="3">
        <v>3</v>
      </c>
      <c r="F26" s="3">
        <v>16</v>
      </c>
      <c r="G26" s="3">
        <v>1</v>
      </c>
      <c r="H26" s="3">
        <f t="shared" si="6"/>
        <v>2</v>
      </c>
      <c r="I26" s="11" t="s">
        <v>393</v>
      </c>
      <c r="J26" s="5" t="s">
        <v>394</v>
      </c>
      <c r="K26" s="3">
        <v>600</v>
      </c>
      <c r="L26" s="5" t="s">
        <v>30</v>
      </c>
      <c r="M26" s="5" t="s">
        <v>31</v>
      </c>
      <c r="N26" s="36" t="s">
        <v>395</v>
      </c>
      <c r="O26" s="38" t="s">
        <v>376</v>
      </c>
    </row>
    <row r="27" spans="1:15" ht="37.5" customHeight="1">
      <c r="A27" s="148"/>
      <c r="B27" s="89">
        <f t="shared" si="5"/>
        <v>40403</v>
      </c>
      <c r="C27" s="13">
        <f t="shared" ref="C27:C47" si="7">C26+G26</f>
        <v>402</v>
      </c>
      <c r="D27" s="118" t="str">
        <f>DEC2HEX(C27)</f>
        <v>192</v>
      </c>
      <c r="E27" s="3">
        <v>3</v>
      </c>
      <c r="F27" s="3">
        <v>16</v>
      </c>
      <c r="G27" s="3">
        <v>2</v>
      </c>
      <c r="H27" s="3">
        <f>G27*2</f>
        <v>4</v>
      </c>
      <c r="I27" s="11" t="s">
        <v>263</v>
      </c>
      <c r="K27" s="3">
        <v>0</v>
      </c>
      <c r="L27" s="5" t="s">
        <v>34</v>
      </c>
      <c r="M27" s="5" t="s">
        <v>31</v>
      </c>
      <c r="N27" s="36" t="s">
        <v>396</v>
      </c>
      <c r="O27" s="38" t="s">
        <v>376</v>
      </c>
    </row>
    <row r="28" spans="1:15" ht="37.5" customHeight="1">
      <c r="A28" s="148"/>
      <c r="B28" s="89">
        <f t="shared" si="5"/>
        <v>40405</v>
      </c>
      <c r="C28" s="13">
        <f t="shared" si="7"/>
        <v>404</v>
      </c>
      <c r="D28" s="13" t="str">
        <f t="shared" si="0"/>
        <v>194</v>
      </c>
      <c r="E28" s="3">
        <v>3</v>
      </c>
      <c r="F28" s="3">
        <v>16</v>
      </c>
      <c r="G28" s="3">
        <v>2</v>
      </c>
      <c r="H28" s="3">
        <f t="shared" si="6"/>
        <v>4</v>
      </c>
      <c r="I28" s="11" t="s">
        <v>330</v>
      </c>
      <c r="J28" s="84" t="s">
        <v>397</v>
      </c>
      <c r="K28" s="3">
        <v>433.92</v>
      </c>
      <c r="L28" s="5" t="s">
        <v>332</v>
      </c>
      <c r="M28" s="5" t="s">
        <v>31</v>
      </c>
      <c r="N28" s="36" t="s">
        <v>398</v>
      </c>
      <c r="O28" s="38" t="s">
        <v>376</v>
      </c>
    </row>
    <row r="29" spans="1:15" ht="60" customHeight="1">
      <c r="A29" s="148"/>
      <c r="B29" s="89">
        <f t="shared" si="5"/>
        <v>40407</v>
      </c>
      <c r="C29" s="13">
        <f t="shared" si="7"/>
        <v>406</v>
      </c>
      <c r="D29" s="13" t="str">
        <f t="shared" si="0"/>
        <v>196</v>
      </c>
      <c r="E29" s="3">
        <v>3</v>
      </c>
      <c r="F29" s="3">
        <v>16</v>
      </c>
      <c r="G29" s="3">
        <v>1</v>
      </c>
      <c r="H29" s="3">
        <f t="shared" si="6"/>
        <v>2</v>
      </c>
      <c r="I29" s="11" t="s">
        <v>334</v>
      </c>
      <c r="J29" s="5" t="s">
        <v>335</v>
      </c>
      <c r="K29" s="3">
        <v>15</v>
      </c>
      <c r="L29" s="5" t="s">
        <v>210</v>
      </c>
      <c r="M29" s="5" t="s">
        <v>31</v>
      </c>
      <c r="N29" s="36" t="s">
        <v>399</v>
      </c>
      <c r="O29" s="38" t="s">
        <v>376</v>
      </c>
    </row>
    <row r="30" spans="1:15" ht="45" customHeight="1">
      <c r="A30" s="148"/>
      <c r="B30" s="89">
        <f t="shared" si="5"/>
        <v>40408</v>
      </c>
      <c r="C30" s="13">
        <f t="shared" si="7"/>
        <v>407</v>
      </c>
      <c r="D30" s="13" t="str">
        <f t="shared" si="0"/>
        <v>197</v>
      </c>
      <c r="E30" s="3">
        <v>3</v>
      </c>
      <c r="F30" s="3">
        <v>16</v>
      </c>
      <c r="G30" s="3">
        <v>1</v>
      </c>
      <c r="H30" s="3">
        <f t="shared" si="6"/>
        <v>2</v>
      </c>
      <c r="I30" s="11" t="s">
        <v>337</v>
      </c>
      <c r="J30" s="5" t="s">
        <v>79</v>
      </c>
      <c r="K30" s="3">
        <v>0</v>
      </c>
      <c r="L30" s="5" t="s">
        <v>30</v>
      </c>
      <c r="M30" s="5" t="s">
        <v>31</v>
      </c>
      <c r="N30" s="36" t="s">
        <v>400</v>
      </c>
      <c r="O30" s="38" t="s">
        <v>376</v>
      </c>
    </row>
    <row r="31" spans="1:15" ht="30" customHeight="1">
      <c r="A31" s="148"/>
      <c r="B31" s="89">
        <f t="shared" si="5"/>
        <v>40409</v>
      </c>
      <c r="C31" s="13">
        <f t="shared" si="7"/>
        <v>408</v>
      </c>
      <c r="D31" s="118" t="str">
        <f>DEC2HEX(C31)</f>
        <v>198</v>
      </c>
      <c r="E31" s="3">
        <v>3</v>
      </c>
      <c r="F31" s="3">
        <v>16</v>
      </c>
      <c r="G31" s="3">
        <v>2</v>
      </c>
      <c r="H31" s="3">
        <f>G31*2</f>
        <v>4</v>
      </c>
      <c r="I31" s="11" t="s">
        <v>401</v>
      </c>
      <c r="K31" s="3">
        <v>1</v>
      </c>
      <c r="L31" s="5" t="s">
        <v>332</v>
      </c>
      <c r="M31" s="5" t="s">
        <v>31</v>
      </c>
      <c r="N31" s="36" t="s">
        <v>402</v>
      </c>
      <c r="O31" s="38" t="s">
        <v>376</v>
      </c>
    </row>
    <row r="32" spans="1:15" ht="30" customHeight="1">
      <c r="A32" s="148"/>
      <c r="B32" s="89">
        <f t="shared" si="5"/>
        <v>40411</v>
      </c>
      <c r="C32" s="13">
        <f t="shared" si="7"/>
        <v>410</v>
      </c>
      <c r="D32" s="118" t="str">
        <f>DEC2HEX(C32)</f>
        <v>19A</v>
      </c>
      <c r="E32" s="3">
        <v>3</v>
      </c>
      <c r="F32" s="3">
        <v>16</v>
      </c>
      <c r="G32" s="3">
        <v>2</v>
      </c>
      <c r="H32" s="3">
        <f>G32*2</f>
        <v>4</v>
      </c>
      <c r="I32" s="11" t="s">
        <v>403</v>
      </c>
      <c r="K32" s="3">
        <v>0</v>
      </c>
      <c r="L32" s="5" t="s">
        <v>332</v>
      </c>
      <c r="M32" s="5" t="s">
        <v>31</v>
      </c>
      <c r="N32" s="36" t="s">
        <v>402</v>
      </c>
      <c r="O32" s="38" t="s">
        <v>376</v>
      </c>
    </row>
    <row r="33" spans="1:15" ht="30" customHeight="1">
      <c r="A33" s="148"/>
      <c r="B33" s="89">
        <f t="shared" si="5"/>
        <v>40413</v>
      </c>
      <c r="C33" s="13">
        <f t="shared" si="7"/>
        <v>412</v>
      </c>
      <c r="D33" s="13" t="str">
        <f t="shared" si="0"/>
        <v>19C</v>
      </c>
      <c r="E33" s="3">
        <v>3</v>
      </c>
      <c r="F33" s="3">
        <v>16</v>
      </c>
      <c r="G33" s="3">
        <v>2</v>
      </c>
      <c r="H33" s="3">
        <f t="shared" si="6"/>
        <v>4</v>
      </c>
      <c r="I33" s="11" t="s">
        <v>404</v>
      </c>
      <c r="K33" s="3">
        <v>1</v>
      </c>
      <c r="L33" s="5" t="s">
        <v>332</v>
      </c>
      <c r="M33" s="5" t="s">
        <v>31</v>
      </c>
      <c r="N33" s="36" t="s">
        <v>405</v>
      </c>
      <c r="O33" s="38" t="s">
        <v>376</v>
      </c>
    </row>
    <row r="34" spans="1:15" ht="30" customHeight="1">
      <c r="A34" s="148"/>
      <c r="B34" s="89">
        <f t="shared" si="5"/>
        <v>40415</v>
      </c>
      <c r="C34" s="13">
        <f t="shared" si="7"/>
        <v>414</v>
      </c>
      <c r="D34" s="13" t="str">
        <f t="shared" si="0"/>
        <v>19E</v>
      </c>
      <c r="E34" s="3">
        <v>3</v>
      </c>
      <c r="F34" s="3">
        <v>16</v>
      </c>
      <c r="G34" s="3">
        <v>2</v>
      </c>
      <c r="H34" s="3">
        <f t="shared" si="6"/>
        <v>4</v>
      </c>
      <c r="I34" s="11" t="s">
        <v>406</v>
      </c>
      <c r="K34" s="3">
        <v>0</v>
      </c>
      <c r="L34" s="5" t="s">
        <v>332</v>
      </c>
      <c r="M34" s="5" t="s">
        <v>31</v>
      </c>
      <c r="N34" s="36" t="s">
        <v>405</v>
      </c>
      <c r="O34" s="38" t="s">
        <v>376</v>
      </c>
    </row>
    <row r="35" spans="1:15" ht="45" customHeight="1">
      <c r="A35" s="148"/>
      <c r="B35" s="89">
        <f t="shared" si="5"/>
        <v>40417</v>
      </c>
      <c r="C35" s="13">
        <f t="shared" si="7"/>
        <v>416</v>
      </c>
      <c r="D35" s="13" t="str">
        <f t="shared" si="0"/>
        <v>1A0</v>
      </c>
      <c r="E35" s="3">
        <v>3</v>
      </c>
      <c r="F35" s="3">
        <v>16</v>
      </c>
      <c r="G35" s="3">
        <v>2</v>
      </c>
      <c r="H35" s="3">
        <f t="shared" si="6"/>
        <v>4</v>
      </c>
      <c r="I35" s="129" t="s">
        <v>407</v>
      </c>
      <c r="K35" s="3">
        <v>0</v>
      </c>
      <c r="L35" s="5" t="s">
        <v>332</v>
      </c>
      <c r="M35" s="5" t="s">
        <v>31</v>
      </c>
      <c r="N35" s="36" t="s">
        <v>408</v>
      </c>
      <c r="O35" s="38" t="s">
        <v>376</v>
      </c>
    </row>
    <row r="36" spans="1:15" ht="18.75" customHeight="1">
      <c r="A36" s="148"/>
      <c r="B36" s="89">
        <f t="shared" si="5"/>
        <v>40419</v>
      </c>
      <c r="C36" s="13">
        <f t="shared" si="7"/>
        <v>418</v>
      </c>
      <c r="D36" s="13" t="str">
        <f t="shared" si="0"/>
        <v>1A2</v>
      </c>
      <c r="E36" s="3">
        <v>3</v>
      </c>
      <c r="F36" s="3">
        <v>16</v>
      </c>
      <c r="G36" s="3">
        <v>2</v>
      </c>
      <c r="H36" s="3">
        <f t="shared" si="6"/>
        <v>4</v>
      </c>
      <c r="I36" s="11" t="s">
        <v>409</v>
      </c>
      <c r="K36" s="3">
        <v>0</v>
      </c>
      <c r="L36" s="5" t="s">
        <v>332</v>
      </c>
      <c r="M36" s="5" t="s">
        <v>31</v>
      </c>
      <c r="N36" s="2" t="s">
        <v>524</v>
      </c>
      <c r="O36" s="38" t="s">
        <v>376</v>
      </c>
    </row>
    <row r="37" spans="1:15" ht="18.75" customHeight="1">
      <c r="A37" s="148"/>
      <c r="B37" s="89">
        <f t="shared" si="5"/>
        <v>40421</v>
      </c>
      <c r="C37" s="13">
        <f t="shared" si="7"/>
        <v>420</v>
      </c>
      <c r="D37" s="13" t="str">
        <f t="shared" si="0"/>
        <v>1A4</v>
      </c>
      <c r="E37" s="3">
        <v>3</v>
      </c>
      <c r="F37" s="3">
        <v>16</v>
      </c>
      <c r="G37" s="3">
        <v>2</v>
      </c>
      <c r="H37" s="3">
        <f t="shared" si="6"/>
        <v>4</v>
      </c>
      <c r="I37" s="11" t="s">
        <v>411</v>
      </c>
      <c r="K37" s="3">
        <v>0</v>
      </c>
      <c r="L37" s="5" t="s">
        <v>332</v>
      </c>
      <c r="M37" s="5" t="s">
        <v>31</v>
      </c>
      <c r="N37" s="2" t="s">
        <v>525</v>
      </c>
      <c r="O37" s="38" t="s">
        <v>376</v>
      </c>
    </row>
    <row r="38" spans="1:15" ht="18.75" customHeight="1">
      <c r="A38" s="148"/>
      <c r="B38" s="89">
        <f t="shared" si="5"/>
        <v>40423</v>
      </c>
      <c r="C38" s="13">
        <f t="shared" si="7"/>
        <v>422</v>
      </c>
      <c r="D38" s="13" t="str">
        <f t="shared" si="0"/>
        <v>1A6</v>
      </c>
      <c r="E38" s="3">
        <v>3</v>
      </c>
      <c r="F38" s="3">
        <v>16</v>
      </c>
      <c r="G38" s="3">
        <v>2</v>
      </c>
      <c r="H38" s="3">
        <f t="shared" si="6"/>
        <v>4</v>
      </c>
      <c r="I38" s="11" t="s">
        <v>413</v>
      </c>
      <c r="K38" s="3">
        <v>0</v>
      </c>
      <c r="L38" s="5" t="s">
        <v>332</v>
      </c>
      <c r="M38" s="5" t="s">
        <v>31</v>
      </c>
      <c r="N38" s="2" t="s">
        <v>526</v>
      </c>
      <c r="O38" s="38" t="s">
        <v>376</v>
      </c>
    </row>
    <row r="39" spans="1:15" ht="18.75" customHeight="1">
      <c r="A39" s="148"/>
      <c r="B39" s="89">
        <f t="shared" si="5"/>
        <v>40425</v>
      </c>
      <c r="C39" s="13">
        <f t="shared" si="7"/>
        <v>424</v>
      </c>
      <c r="D39" s="13" t="str">
        <f t="shared" si="0"/>
        <v>1A8</v>
      </c>
      <c r="E39" s="3">
        <v>3</v>
      </c>
      <c r="F39" s="3">
        <v>16</v>
      </c>
      <c r="G39" s="3">
        <v>2</v>
      </c>
      <c r="H39" s="3">
        <f t="shared" si="6"/>
        <v>4</v>
      </c>
      <c r="I39" s="11" t="s">
        <v>415</v>
      </c>
      <c r="K39" s="3">
        <v>0</v>
      </c>
      <c r="L39" s="5" t="s">
        <v>332</v>
      </c>
      <c r="M39" s="5" t="s">
        <v>31</v>
      </c>
      <c r="N39" s="2" t="s">
        <v>527</v>
      </c>
      <c r="O39" s="38" t="s">
        <v>376</v>
      </c>
    </row>
    <row r="40" spans="1:15" ht="30" customHeight="1">
      <c r="A40" s="148"/>
      <c r="B40" s="89">
        <f t="shared" si="5"/>
        <v>40427</v>
      </c>
      <c r="C40" s="13">
        <f t="shared" si="7"/>
        <v>426</v>
      </c>
      <c r="D40" s="13" t="str">
        <f t="shared" si="0"/>
        <v>1AA</v>
      </c>
      <c r="E40" s="3">
        <v>3</v>
      </c>
      <c r="F40" s="3">
        <v>16</v>
      </c>
      <c r="G40" s="3">
        <v>1</v>
      </c>
      <c r="H40" s="3">
        <f>G40*2</f>
        <v>2</v>
      </c>
      <c r="I40" s="11" t="s">
        <v>662</v>
      </c>
      <c r="J40" s="5" t="s">
        <v>663</v>
      </c>
      <c r="K40" s="3">
        <v>0</v>
      </c>
      <c r="L40" s="5" t="s">
        <v>30</v>
      </c>
      <c r="M40" s="5" t="s">
        <v>31</v>
      </c>
      <c r="N40" s="123" t="s">
        <v>664</v>
      </c>
      <c r="O40" s="38" t="s">
        <v>376</v>
      </c>
    </row>
    <row r="41" spans="1:15" ht="18.75" customHeight="1">
      <c r="A41" s="148"/>
      <c r="B41" s="89">
        <f t="shared" si="5"/>
        <v>40428</v>
      </c>
      <c r="C41" s="13">
        <f t="shared" si="7"/>
        <v>427</v>
      </c>
      <c r="D41" s="13" t="str">
        <f t="shared" si="0"/>
        <v>1AB</v>
      </c>
      <c r="E41" s="3">
        <v>3</v>
      </c>
      <c r="F41" s="3">
        <v>16</v>
      </c>
      <c r="G41" s="3">
        <v>1</v>
      </c>
      <c r="H41" s="3">
        <f>G41*2</f>
        <v>2</v>
      </c>
      <c r="I41" s="11" t="s">
        <v>665</v>
      </c>
      <c r="J41" s="5" t="s">
        <v>666</v>
      </c>
      <c r="K41" s="3">
        <v>3000</v>
      </c>
      <c r="L41" s="5" t="s">
        <v>30</v>
      </c>
      <c r="M41" s="5" t="s">
        <v>31</v>
      </c>
      <c r="N41" s="119" t="s">
        <v>667</v>
      </c>
      <c r="O41" s="38" t="s">
        <v>376</v>
      </c>
    </row>
    <row r="42" spans="1:15" ht="97.5" customHeight="1">
      <c r="A42" s="148"/>
      <c r="B42" s="89">
        <f t="shared" si="5"/>
        <v>40429</v>
      </c>
      <c r="C42" s="13">
        <f t="shared" si="7"/>
        <v>428</v>
      </c>
      <c r="D42" s="13" t="str">
        <f t="shared" si="0"/>
        <v>1AC</v>
      </c>
      <c r="E42" s="3">
        <v>3</v>
      </c>
      <c r="F42" s="3">
        <v>16</v>
      </c>
      <c r="G42" s="3">
        <v>1</v>
      </c>
      <c r="H42" s="3">
        <f>G42*2</f>
        <v>2</v>
      </c>
      <c r="I42" s="11" t="s">
        <v>668</v>
      </c>
      <c r="J42" s="5" t="s">
        <v>79</v>
      </c>
      <c r="K42" s="3">
        <v>0</v>
      </c>
      <c r="L42" s="5" t="s">
        <v>30</v>
      </c>
      <c r="M42" s="5" t="s">
        <v>31</v>
      </c>
      <c r="N42" s="123" t="s">
        <v>669</v>
      </c>
      <c r="O42" s="38" t="s">
        <v>376</v>
      </c>
    </row>
    <row r="43" spans="1:15" ht="30" customHeight="1" thickBot="1">
      <c r="A43" s="148"/>
      <c r="B43" s="89">
        <f t="shared" si="5"/>
        <v>40430</v>
      </c>
      <c r="C43" s="13">
        <f t="shared" si="7"/>
        <v>429</v>
      </c>
      <c r="D43" s="13" t="str">
        <f t="shared" si="0"/>
        <v>1AD</v>
      </c>
      <c r="E43" s="3">
        <v>3</v>
      </c>
      <c r="F43" s="3">
        <v>16</v>
      </c>
      <c r="G43" s="3">
        <v>2</v>
      </c>
      <c r="H43" s="3">
        <f>G43*2</f>
        <v>4</v>
      </c>
      <c r="I43" s="11" t="s">
        <v>670</v>
      </c>
      <c r="K43" s="3">
        <v>0</v>
      </c>
      <c r="L43" s="5" t="s">
        <v>332</v>
      </c>
      <c r="M43" s="5" t="s">
        <v>31</v>
      </c>
      <c r="N43" s="123" t="s">
        <v>671</v>
      </c>
      <c r="O43" s="38" t="s">
        <v>376</v>
      </c>
    </row>
    <row r="44" spans="1:15" ht="18.75" hidden="1" customHeight="1">
      <c r="A44" s="148"/>
      <c r="B44" s="89">
        <f t="shared" si="5"/>
        <v>40432</v>
      </c>
      <c r="C44" s="13">
        <f t="shared" si="7"/>
        <v>431</v>
      </c>
      <c r="D44" s="13" t="str">
        <f t="shared" si="0"/>
        <v>1AF</v>
      </c>
      <c r="E44" s="3">
        <v>16</v>
      </c>
      <c r="G44" s="3">
        <v>6</v>
      </c>
      <c r="H44" s="3">
        <f t="shared" ref="H44:H46" si="8">G44*2</f>
        <v>12</v>
      </c>
      <c r="I44" s="11" t="s">
        <v>345</v>
      </c>
      <c r="M44" s="5" t="s">
        <v>31</v>
      </c>
      <c r="N44" s="2" t="s">
        <v>460</v>
      </c>
      <c r="O44" s="38" t="s">
        <v>376</v>
      </c>
    </row>
    <row r="45" spans="1:15" ht="52.5" hidden="1" customHeight="1">
      <c r="A45" s="148"/>
      <c r="B45" s="89">
        <f t="shared" si="5"/>
        <v>40438</v>
      </c>
      <c r="C45" s="13">
        <f t="shared" si="7"/>
        <v>437</v>
      </c>
      <c r="D45" s="13" t="str">
        <f t="shared" si="0"/>
        <v>1B5</v>
      </c>
      <c r="E45" s="3">
        <v>16</v>
      </c>
      <c r="G45" s="3">
        <v>1</v>
      </c>
      <c r="H45" s="3">
        <f t="shared" si="8"/>
        <v>2</v>
      </c>
      <c r="I45" s="11" t="s">
        <v>420</v>
      </c>
      <c r="K45" s="85" t="s">
        <v>421</v>
      </c>
      <c r="L45" s="5" t="s">
        <v>422</v>
      </c>
      <c r="M45" s="5" t="s">
        <v>31</v>
      </c>
      <c r="N45" s="36" t="s">
        <v>423</v>
      </c>
      <c r="O45" s="38" t="s">
        <v>376</v>
      </c>
    </row>
    <row r="46" spans="1:15" ht="18.75" hidden="1" customHeight="1">
      <c r="A46" s="148"/>
      <c r="B46" s="89">
        <f t="shared" si="5"/>
        <v>40439</v>
      </c>
      <c r="C46" s="13">
        <f t="shared" si="7"/>
        <v>438</v>
      </c>
      <c r="D46" s="13" t="str">
        <f t="shared" si="0"/>
        <v>1B6</v>
      </c>
      <c r="E46" s="3">
        <v>16</v>
      </c>
      <c r="G46" s="3">
        <v>1</v>
      </c>
      <c r="H46" s="3">
        <f t="shared" si="8"/>
        <v>2</v>
      </c>
      <c r="I46" s="11" t="s">
        <v>424</v>
      </c>
      <c r="K46" s="85" t="s">
        <v>425</v>
      </c>
      <c r="L46" s="5" t="s">
        <v>422</v>
      </c>
      <c r="M46" s="5" t="s">
        <v>31</v>
      </c>
      <c r="N46" s="2" t="s">
        <v>426</v>
      </c>
      <c r="O46" s="38" t="s">
        <v>376</v>
      </c>
    </row>
    <row r="47" spans="1:15" ht="22.5" hidden="1" customHeight="1" thickBot="1">
      <c r="A47" s="149"/>
      <c r="B47" s="41">
        <f t="shared" ref="B47" si="9">B46+G46</f>
        <v>40440</v>
      </c>
      <c r="C47" s="13">
        <f t="shared" si="7"/>
        <v>439</v>
      </c>
      <c r="D47" s="74" t="str">
        <f t="shared" si="0"/>
        <v>1B7</v>
      </c>
      <c r="E47" s="90">
        <v>16</v>
      </c>
      <c r="F47" s="90"/>
      <c r="G47" s="90">
        <v>1</v>
      </c>
      <c r="H47" s="90">
        <f t="shared" si="6"/>
        <v>2</v>
      </c>
      <c r="I47" s="115" t="s">
        <v>427</v>
      </c>
      <c r="J47" s="92"/>
      <c r="K47" s="85" t="s">
        <v>428</v>
      </c>
      <c r="L47" s="92" t="s">
        <v>422</v>
      </c>
      <c r="M47" s="92" t="s">
        <v>31</v>
      </c>
      <c r="N47" s="2" t="s">
        <v>426</v>
      </c>
      <c r="O47" s="38" t="s">
        <v>376</v>
      </c>
    </row>
    <row r="48" spans="1:15" ht="18.75">
      <c r="A48" s="40"/>
      <c r="B48" s="32"/>
      <c r="C48" s="32"/>
      <c r="D48" s="32"/>
      <c r="E48" s="6"/>
      <c r="F48" s="6"/>
      <c r="G48" s="6"/>
      <c r="H48" s="6"/>
      <c r="I48" s="4"/>
      <c r="J48" s="4"/>
      <c r="K48" s="6"/>
      <c r="L48" s="4"/>
      <c r="M48" s="4"/>
      <c r="N48" s="34"/>
      <c r="O48" s="4"/>
    </row>
    <row r="49" spans="1:15" ht="18.75">
      <c r="B49" s="13"/>
      <c r="C49" s="13"/>
      <c r="D49" s="13"/>
    </row>
    <row r="50" spans="1:15" ht="18.75">
      <c r="B50" s="13"/>
      <c r="C50" s="13"/>
      <c r="D50" s="13"/>
    </row>
    <row r="51" spans="1:15" ht="18.75">
      <c r="B51" s="13"/>
      <c r="C51" s="13"/>
      <c r="D51" s="13"/>
    </row>
    <row r="52" spans="1:15" ht="18.75">
      <c r="B52" s="13"/>
      <c r="C52" s="13"/>
      <c r="D52" s="13"/>
    </row>
    <row r="53" spans="1:15" s="3" customFormat="1" ht="18.75">
      <c r="A53" s="1"/>
      <c r="B53" s="13"/>
      <c r="C53" s="13"/>
      <c r="D53" s="13"/>
      <c r="I53" s="5"/>
      <c r="J53" s="5"/>
      <c r="L53" s="5"/>
      <c r="M53" s="5"/>
      <c r="N53" s="2"/>
      <c r="O53" s="5"/>
    </row>
    <row r="54" spans="1:15" s="3" customFormat="1" ht="18.75">
      <c r="A54" s="1"/>
      <c r="B54" s="13"/>
      <c r="C54" s="13"/>
      <c r="D54" s="13"/>
      <c r="I54" s="5"/>
      <c r="J54" s="5"/>
      <c r="L54" s="5"/>
      <c r="M54" s="5"/>
      <c r="N54" s="2"/>
      <c r="O54" s="5"/>
    </row>
    <row r="55" spans="1:15" s="3" customFormat="1" ht="18.75">
      <c r="A55" s="1"/>
      <c r="B55" s="13"/>
      <c r="C55" s="13"/>
      <c r="D55" s="13"/>
      <c r="I55" s="5"/>
      <c r="J55" s="5"/>
      <c r="L55" s="5"/>
      <c r="M55" s="5"/>
      <c r="N55" s="2"/>
      <c r="O55" s="5"/>
    </row>
    <row r="56" spans="1:15" s="3" customFormat="1" ht="18.75">
      <c r="A56" s="1"/>
      <c r="B56" s="13"/>
      <c r="C56" s="13"/>
      <c r="D56" s="13"/>
      <c r="I56" s="5"/>
      <c r="J56" s="5"/>
      <c r="L56" s="5"/>
      <c r="M56" s="5"/>
      <c r="N56" s="2"/>
      <c r="O56" s="5"/>
    </row>
    <row r="57" spans="1:15" s="3" customFormat="1" ht="18.75">
      <c r="A57" s="1"/>
      <c r="B57" s="13"/>
      <c r="C57" s="13"/>
      <c r="D57" s="13"/>
      <c r="I57" s="5"/>
      <c r="J57" s="5"/>
      <c r="L57" s="5"/>
      <c r="M57" s="5"/>
      <c r="N57" s="2"/>
      <c r="O57" s="5"/>
    </row>
    <row r="58" spans="1:15" s="3" customFormat="1" ht="18.75">
      <c r="A58" s="1"/>
      <c r="B58" s="13"/>
      <c r="C58" s="13"/>
      <c r="D58" s="13"/>
      <c r="I58" s="5"/>
      <c r="J58" s="5"/>
      <c r="L58" s="5"/>
      <c r="M58" s="5"/>
      <c r="N58" s="2"/>
      <c r="O58" s="5"/>
    </row>
    <row r="59" spans="1:15" s="3" customFormat="1" ht="18.75">
      <c r="A59" s="1"/>
      <c r="B59" s="13"/>
      <c r="C59" s="13"/>
      <c r="D59" s="13"/>
      <c r="I59" s="5"/>
      <c r="J59" s="5"/>
      <c r="L59" s="5"/>
      <c r="M59" s="5"/>
      <c r="N59" s="2"/>
      <c r="O59" s="5"/>
    </row>
    <row r="60" spans="1:15" s="3" customFormat="1" ht="18.75">
      <c r="A60" s="1"/>
      <c r="B60" s="13"/>
      <c r="C60" s="13"/>
      <c r="D60" s="13"/>
      <c r="I60" s="5"/>
      <c r="J60" s="5"/>
      <c r="L60" s="5"/>
      <c r="M60" s="5"/>
      <c r="N60" s="2"/>
      <c r="O60" s="5"/>
    </row>
    <row r="61" spans="1:15" s="3" customFormat="1" ht="18.75">
      <c r="A61" s="1"/>
      <c r="B61" s="13"/>
      <c r="C61" s="13"/>
      <c r="D61" s="13"/>
      <c r="I61" s="5"/>
      <c r="J61" s="5"/>
      <c r="L61" s="5"/>
      <c r="M61" s="5"/>
      <c r="N61" s="2"/>
      <c r="O61" s="5"/>
    </row>
  </sheetData>
  <mergeCells count="3">
    <mergeCell ref="A9:A21"/>
    <mergeCell ref="A22:A24"/>
    <mergeCell ref="A25:A47"/>
  </mergeCells>
  <dataValidations count="1">
    <dataValidation type="whole" allowBlank="1" showInputMessage="1" showErrorMessage="1" sqref="I4:I6" xr:uid="{3F8C74FB-1ABE-4724-9871-C074EE55E9FE}">
      <formula1>1</formula1>
      <formula2>40</formula2>
    </dataValidation>
  </dataValidations>
  <pageMargins left="0.7" right="0.7" top="0.75" bottom="0.75" header="0.3" footer="0.3"/>
  <pageSetup orientation="portrait" r:id="rId1"/>
  <tableParts count="1">
    <tablePart r:id="rId2"/>
  </tableParts>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500-000000000000}">
  <dimension ref="A2:O61"/>
  <sheetViews>
    <sheetView zoomScale="70" zoomScaleNormal="70" workbookViewId="0">
      <selection activeCell="N42" sqref="N42"/>
    </sheetView>
  </sheetViews>
  <sheetFormatPr defaultColWidth="9.140625" defaultRowHeight="15"/>
  <cols>
    <col min="1" max="1" width="24.42578125" style="1" customWidth="1"/>
    <col min="2" max="4" width="15" style="3" customWidth="1"/>
    <col min="5" max="6" width="11.42578125" style="3" customWidth="1"/>
    <col min="7" max="7" width="14.140625" style="3" customWidth="1"/>
    <col min="8" max="8" width="10" style="3" customWidth="1"/>
    <col min="9" max="9" width="40.42578125" style="5" customWidth="1"/>
    <col min="10" max="10" width="14.42578125" style="5" customWidth="1"/>
    <col min="11" max="11" width="8.42578125" style="3" customWidth="1"/>
    <col min="12" max="12" width="8.42578125" style="5" customWidth="1"/>
    <col min="13" max="13" width="14.42578125" style="5" customWidth="1"/>
    <col min="14" max="14" width="84.85546875" style="2" customWidth="1"/>
    <col min="15" max="15" width="33.85546875" style="5" customWidth="1"/>
    <col min="16" max="16384" width="9.140625" style="1"/>
  </cols>
  <sheetData>
    <row r="2" spans="1:15" ht="46.5">
      <c r="A2" s="14" t="s">
        <v>672</v>
      </c>
    </row>
    <row r="3" spans="1:15" ht="15.75" thickBot="1"/>
    <row r="4" spans="1:15" s="17" customFormat="1" ht="34.5" thickBot="1">
      <c r="A4" s="7" t="s">
        <v>361</v>
      </c>
      <c r="B4" s="8"/>
      <c r="C4" s="8"/>
      <c r="D4" s="8"/>
      <c r="E4" s="8"/>
      <c r="F4" s="8"/>
      <c r="G4" s="8"/>
      <c r="H4" s="8"/>
      <c r="I4" s="33">
        <v>1</v>
      </c>
      <c r="J4" s="15" t="s">
        <v>362</v>
      </c>
      <c r="K4" s="8"/>
      <c r="L4" s="9"/>
      <c r="M4" s="9"/>
      <c r="N4" s="16"/>
      <c r="O4" s="9"/>
    </row>
    <row r="5" spans="1:15" s="30" customFormat="1" ht="18.75">
      <c r="A5" s="25"/>
      <c r="B5" s="26"/>
      <c r="C5" s="26"/>
      <c r="D5" s="26"/>
      <c r="E5" s="26"/>
      <c r="F5" s="26"/>
      <c r="G5" s="26"/>
      <c r="H5" s="26"/>
      <c r="I5" s="27"/>
      <c r="J5" s="31" t="s">
        <v>363</v>
      </c>
      <c r="K5" s="26"/>
      <c r="L5" s="28"/>
      <c r="M5" s="28"/>
      <c r="N5" s="29"/>
      <c r="O5" s="28"/>
    </row>
    <row r="6" spans="1:15" s="17" customFormat="1" ht="17.100000000000001" customHeight="1">
      <c r="A6" s="7"/>
      <c r="B6" s="8"/>
      <c r="C6" s="8"/>
      <c r="D6" s="8"/>
      <c r="E6" s="8"/>
      <c r="F6" s="8"/>
      <c r="G6" s="8"/>
      <c r="H6" s="8"/>
      <c r="I6" s="24"/>
      <c r="J6" s="15"/>
      <c r="K6" s="8"/>
      <c r="L6" s="9"/>
      <c r="M6" s="9"/>
      <c r="N6" s="16"/>
      <c r="O6" s="9"/>
    </row>
    <row r="7" spans="1:15" s="18" customFormat="1" ht="27" customHeight="1">
      <c r="B7" s="18" t="s">
        <v>2</v>
      </c>
      <c r="C7" s="18" t="s">
        <v>3</v>
      </c>
      <c r="D7" s="18" t="s">
        <v>4</v>
      </c>
      <c r="E7" s="18" t="s">
        <v>5</v>
      </c>
      <c r="G7" s="18" t="s">
        <v>6</v>
      </c>
      <c r="H7" s="18" t="s">
        <v>7</v>
      </c>
      <c r="I7" s="18" t="s">
        <v>8</v>
      </c>
      <c r="J7" s="18" t="s">
        <v>9</v>
      </c>
      <c r="K7" s="18" t="s">
        <v>10</v>
      </c>
      <c r="L7" s="18" t="s">
        <v>11</v>
      </c>
      <c r="M7" s="18" t="s">
        <v>12</v>
      </c>
      <c r="N7" s="19" t="s">
        <v>13</v>
      </c>
      <c r="O7" s="18" t="s">
        <v>364</v>
      </c>
    </row>
    <row r="8" spans="1:15" s="23" customFormat="1" ht="57" thickBot="1">
      <c r="A8" s="20"/>
      <c r="B8" s="21" t="s">
        <v>14</v>
      </c>
      <c r="C8" s="21" t="s">
        <v>15</v>
      </c>
      <c r="D8" s="21" t="s">
        <v>16</v>
      </c>
      <c r="E8" s="21" t="s">
        <v>17</v>
      </c>
      <c r="F8" s="21" t="s">
        <v>18</v>
      </c>
      <c r="G8" s="21" t="s">
        <v>365</v>
      </c>
      <c r="H8" s="21" t="s">
        <v>21</v>
      </c>
      <c r="I8" s="22" t="s">
        <v>22</v>
      </c>
      <c r="J8" s="22" t="s">
        <v>366</v>
      </c>
      <c r="K8" s="21" t="s">
        <v>24</v>
      </c>
      <c r="L8" s="22" t="s">
        <v>25</v>
      </c>
      <c r="M8" s="22" t="s">
        <v>26</v>
      </c>
      <c r="N8" s="22" t="s">
        <v>367</v>
      </c>
      <c r="O8" s="22" t="s">
        <v>368</v>
      </c>
    </row>
    <row r="9" spans="1:15" ht="18.75" customHeight="1">
      <c r="A9" s="147" t="s">
        <v>369</v>
      </c>
      <c r="B9" s="12">
        <f>C9+30001</f>
        <v>30001</v>
      </c>
      <c r="C9" s="32">
        <f>((I4-1)*32)</f>
        <v>0</v>
      </c>
      <c r="D9" s="32" t="str">
        <f t="shared" ref="D9:D47" si="0">DEC2HEX(C9)</f>
        <v>0</v>
      </c>
      <c r="E9" s="6">
        <v>4</v>
      </c>
      <c r="F9" s="6"/>
      <c r="G9" s="6">
        <v>1</v>
      </c>
      <c r="H9" s="6">
        <f t="shared" ref="H9:H21" si="1">G9*2</f>
        <v>2</v>
      </c>
      <c r="I9" s="10" t="s">
        <v>370</v>
      </c>
      <c r="J9" s="4" t="s">
        <v>371</v>
      </c>
      <c r="K9" s="4"/>
      <c r="L9" s="4" t="s">
        <v>30</v>
      </c>
      <c r="M9" s="4" t="s">
        <v>86</v>
      </c>
      <c r="N9" s="34" t="s">
        <v>372</v>
      </c>
      <c r="O9" s="37"/>
    </row>
    <row r="10" spans="1:15" ht="18.75" customHeight="1">
      <c r="A10" s="148"/>
      <c r="B10" s="41">
        <f>B9+G9</f>
        <v>30002</v>
      </c>
      <c r="C10" s="13">
        <f>C9+G9</f>
        <v>1</v>
      </c>
      <c r="D10" s="13" t="str">
        <f>DEC2HEX(C10)</f>
        <v>1</v>
      </c>
      <c r="E10" s="3">
        <v>4</v>
      </c>
      <c r="G10" s="3">
        <v>2</v>
      </c>
      <c r="H10" s="3">
        <f>G10*2</f>
        <v>4</v>
      </c>
      <c r="I10" s="129" t="s">
        <v>673</v>
      </c>
      <c r="K10" s="5"/>
      <c r="L10" s="5" t="s">
        <v>332</v>
      </c>
      <c r="M10" s="5" t="s">
        <v>86</v>
      </c>
      <c r="N10" s="2" t="s">
        <v>674</v>
      </c>
      <c r="O10" s="38" t="s">
        <v>376</v>
      </c>
    </row>
    <row r="11" spans="1:15" ht="18.75">
      <c r="A11" s="148"/>
      <c r="B11" s="41">
        <f t="shared" ref="B11:B13" si="2">B10+G10</f>
        <v>30004</v>
      </c>
      <c r="C11" s="13">
        <f t="shared" ref="C11:C13" si="3">C10+G10</f>
        <v>3</v>
      </c>
      <c r="D11" s="13" t="str">
        <f t="shared" si="0"/>
        <v>3</v>
      </c>
      <c r="E11" s="3">
        <v>4</v>
      </c>
      <c r="G11" s="3">
        <v>1</v>
      </c>
      <c r="H11" s="3">
        <f t="shared" si="1"/>
        <v>2</v>
      </c>
      <c r="I11" s="11" t="s">
        <v>377</v>
      </c>
      <c r="K11" s="5"/>
      <c r="L11" s="5" t="s">
        <v>30</v>
      </c>
      <c r="M11" s="5" t="s">
        <v>86</v>
      </c>
      <c r="N11" s="35" t="s">
        <v>378</v>
      </c>
      <c r="O11" s="38"/>
    </row>
    <row r="12" spans="1:15" ht="18.75" customHeight="1">
      <c r="A12" s="148"/>
      <c r="B12" s="41">
        <f t="shared" si="2"/>
        <v>30005</v>
      </c>
      <c r="C12" s="13">
        <f t="shared" si="3"/>
        <v>4</v>
      </c>
      <c r="D12" s="13" t="str">
        <f t="shared" si="0"/>
        <v>4</v>
      </c>
      <c r="E12" s="3">
        <v>4</v>
      </c>
      <c r="G12" s="3">
        <v>2</v>
      </c>
      <c r="H12" s="3">
        <f t="shared" si="1"/>
        <v>4</v>
      </c>
      <c r="I12" s="11" t="s">
        <v>575</v>
      </c>
      <c r="K12" s="5"/>
      <c r="L12" s="5" t="s">
        <v>332</v>
      </c>
      <c r="M12" s="5" t="s">
        <v>86</v>
      </c>
      <c r="N12" s="35" t="s">
        <v>576</v>
      </c>
      <c r="O12" s="38" t="s">
        <v>376</v>
      </c>
    </row>
    <row r="13" spans="1:15" ht="18.75">
      <c r="A13" s="148"/>
      <c r="B13" s="41">
        <f t="shared" si="2"/>
        <v>30007</v>
      </c>
      <c r="C13" s="13">
        <f t="shared" si="3"/>
        <v>6</v>
      </c>
      <c r="D13" s="13" t="str">
        <f t="shared" si="0"/>
        <v>6</v>
      </c>
      <c r="E13" s="3">
        <v>4</v>
      </c>
      <c r="G13" s="3">
        <v>1</v>
      </c>
      <c r="H13" s="3">
        <f t="shared" si="1"/>
        <v>2</v>
      </c>
      <c r="I13" s="11" t="s">
        <v>506</v>
      </c>
      <c r="K13" s="5"/>
      <c r="L13" s="5" t="s">
        <v>30</v>
      </c>
      <c r="M13" s="5" t="s">
        <v>86</v>
      </c>
      <c r="N13" s="35" t="s">
        <v>507</v>
      </c>
      <c r="O13" s="38" t="s">
        <v>376</v>
      </c>
    </row>
    <row r="14" spans="1:15" ht="18.75" customHeight="1">
      <c r="A14" s="148"/>
      <c r="B14" s="89">
        <f t="shared" ref="B14:B21" si="4">C14+30001</f>
        <v>30008</v>
      </c>
      <c r="C14" s="13">
        <f t="shared" ref="C14:C21" si="5">C13+G13</f>
        <v>7</v>
      </c>
      <c r="D14" s="13" t="str">
        <f t="shared" si="0"/>
        <v>7</v>
      </c>
      <c r="E14" s="3">
        <v>4</v>
      </c>
      <c r="G14" s="3">
        <v>2</v>
      </c>
      <c r="H14" s="3">
        <f t="shared" si="1"/>
        <v>4</v>
      </c>
      <c r="I14" s="11" t="s">
        <v>508</v>
      </c>
      <c r="K14" s="5"/>
      <c r="L14" s="5" t="s">
        <v>34</v>
      </c>
      <c r="M14" s="5" t="s">
        <v>86</v>
      </c>
      <c r="N14" s="35" t="s">
        <v>509</v>
      </c>
      <c r="O14" s="38" t="s">
        <v>376</v>
      </c>
    </row>
    <row r="15" spans="1:15" ht="18.75" customHeight="1">
      <c r="A15" s="148"/>
      <c r="B15" s="89">
        <f t="shared" si="4"/>
        <v>30010</v>
      </c>
      <c r="C15" s="13">
        <f t="shared" si="5"/>
        <v>9</v>
      </c>
      <c r="D15" s="13" t="str">
        <f t="shared" si="0"/>
        <v>9</v>
      </c>
      <c r="E15" s="3">
        <v>4</v>
      </c>
      <c r="G15" s="3">
        <v>2</v>
      </c>
      <c r="H15" s="3">
        <f t="shared" si="1"/>
        <v>4</v>
      </c>
      <c r="I15" s="11" t="s">
        <v>510</v>
      </c>
      <c r="K15" s="5"/>
      <c r="L15" s="5" t="s">
        <v>34</v>
      </c>
      <c r="M15" s="5" t="s">
        <v>86</v>
      </c>
      <c r="N15" s="35" t="s">
        <v>511</v>
      </c>
      <c r="O15" s="38" t="s">
        <v>376</v>
      </c>
    </row>
    <row r="16" spans="1:15" ht="18.75" customHeight="1">
      <c r="A16" s="148"/>
      <c r="B16" s="89">
        <f t="shared" si="4"/>
        <v>30012</v>
      </c>
      <c r="C16" s="13">
        <f t="shared" si="5"/>
        <v>11</v>
      </c>
      <c r="D16" s="13" t="str">
        <f t="shared" si="0"/>
        <v>B</v>
      </c>
      <c r="E16" s="3">
        <v>4</v>
      </c>
      <c r="G16" s="3">
        <v>2</v>
      </c>
      <c r="H16" s="3">
        <f t="shared" si="1"/>
        <v>4</v>
      </c>
      <c r="I16" s="11" t="s">
        <v>512</v>
      </c>
      <c r="K16" s="5"/>
      <c r="L16" s="5" t="s">
        <v>34</v>
      </c>
      <c r="M16" s="5" t="s">
        <v>86</v>
      </c>
      <c r="N16" s="35" t="s">
        <v>513</v>
      </c>
      <c r="O16" s="38" t="s">
        <v>376</v>
      </c>
    </row>
    <row r="17" spans="1:15" ht="18.75" customHeight="1">
      <c r="A17" s="148"/>
      <c r="B17" s="89">
        <f t="shared" si="4"/>
        <v>30014</v>
      </c>
      <c r="C17" s="13">
        <f t="shared" si="5"/>
        <v>13</v>
      </c>
      <c r="D17" s="13" t="str">
        <f t="shared" si="0"/>
        <v>D</v>
      </c>
      <c r="E17" s="3">
        <v>4</v>
      </c>
      <c r="G17" s="3">
        <v>2</v>
      </c>
      <c r="H17" s="3">
        <f t="shared" si="1"/>
        <v>4</v>
      </c>
      <c r="I17" s="11" t="s">
        <v>514</v>
      </c>
      <c r="K17" s="5"/>
      <c r="L17" s="5" t="s">
        <v>34</v>
      </c>
      <c r="M17" s="5" t="s">
        <v>86</v>
      </c>
      <c r="N17" s="35" t="s">
        <v>515</v>
      </c>
      <c r="O17" s="38" t="s">
        <v>376</v>
      </c>
    </row>
    <row r="18" spans="1:15" ht="18.75" customHeight="1">
      <c r="A18" s="148"/>
      <c r="B18" s="89">
        <f t="shared" si="4"/>
        <v>30016</v>
      </c>
      <c r="C18" s="13">
        <f t="shared" si="5"/>
        <v>15</v>
      </c>
      <c r="D18" s="13" t="str">
        <f t="shared" si="0"/>
        <v>F</v>
      </c>
      <c r="E18" s="3">
        <v>4</v>
      </c>
      <c r="G18" s="3">
        <v>2</v>
      </c>
      <c r="H18" s="3">
        <f t="shared" si="1"/>
        <v>4</v>
      </c>
      <c r="I18" s="11" t="s">
        <v>516</v>
      </c>
      <c r="K18" s="5"/>
      <c r="L18" s="5" t="s">
        <v>34</v>
      </c>
      <c r="M18" s="5" t="s">
        <v>86</v>
      </c>
      <c r="N18" s="35" t="s">
        <v>517</v>
      </c>
      <c r="O18" s="38" t="s">
        <v>376</v>
      </c>
    </row>
    <row r="19" spans="1:15" ht="18.75" customHeight="1">
      <c r="A19" s="148"/>
      <c r="B19" s="89">
        <f t="shared" si="4"/>
        <v>30018</v>
      </c>
      <c r="C19" s="13">
        <f t="shared" si="5"/>
        <v>17</v>
      </c>
      <c r="D19" s="13" t="str">
        <f t="shared" si="0"/>
        <v>11</v>
      </c>
      <c r="E19" s="3">
        <v>4</v>
      </c>
      <c r="G19" s="3">
        <v>2</v>
      </c>
      <c r="H19" s="3">
        <f t="shared" si="1"/>
        <v>4</v>
      </c>
      <c r="I19" s="11" t="s">
        <v>518</v>
      </c>
      <c r="K19" s="5"/>
      <c r="L19" s="5" t="s">
        <v>34</v>
      </c>
      <c r="M19" s="5" t="s">
        <v>86</v>
      </c>
      <c r="N19" s="35" t="s">
        <v>519</v>
      </c>
      <c r="O19" s="38" t="s">
        <v>376</v>
      </c>
    </row>
    <row r="20" spans="1:15" ht="18.75" customHeight="1">
      <c r="A20" s="148"/>
      <c r="B20" s="89">
        <f t="shared" si="4"/>
        <v>30020</v>
      </c>
      <c r="C20" s="13">
        <f t="shared" si="5"/>
        <v>19</v>
      </c>
      <c r="D20" s="13" t="str">
        <f t="shared" si="0"/>
        <v>13</v>
      </c>
      <c r="E20" s="3">
        <v>4</v>
      </c>
      <c r="G20" s="3">
        <v>2</v>
      </c>
      <c r="H20" s="3">
        <f t="shared" si="1"/>
        <v>4</v>
      </c>
      <c r="I20" s="11" t="s">
        <v>520</v>
      </c>
      <c r="K20" s="5"/>
      <c r="L20" s="5" t="s">
        <v>34</v>
      </c>
      <c r="M20" s="5" t="s">
        <v>86</v>
      </c>
      <c r="N20" s="35" t="s">
        <v>521</v>
      </c>
      <c r="O20" s="38" t="s">
        <v>376</v>
      </c>
    </row>
    <row r="21" spans="1:15" ht="18.75" customHeight="1" thickBot="1">
      <c r="A21" s="149"/>
      <c r="B21" s="97">
        <f t="shared" si="4"/>
        <v>30022</v>
      </c>
      <c r="C21" s="74">
        <f t="shared" si="5"/>
        <v>21</v>
      </c>
      <c r="D21" s="74" t="str">
        <f t="shared" si="0"/>
        <v>15</v>
      </c>
      <c r="E21" s="3">
        <v>4</v>
      </c>
      <c r="G21" s="3">
        <v>2</v>
      </c>
      <c r="H21" s="3">
        <f t="shared" si="1"/>
        <v>4</v>
      </c>
      <c r="I21" s="11" t="s">
        <v>522</v>
      </c>
      <c r="K21" s="5"/>
      <c r="L21" s="5" t="s">
        <v>34</v>
      </c>
      <c r="M21" s="5" t="s">
        <v>86</v>
      </c>
      <c r="N21" s="35" t="s">
        <v>523</v>
      </c>
      <c r="O21" s="38" t="s">
        <v>376</v>
      </c>
    </row>
    <row r="22" spans="1:15" ht="30">
      <c r="A22" s="147" t="s">
        <v>384</v>
      </c>
      <c r="B22" s="98">
        <f t="shared" ref="B22:B46" si="6">C22+40001</f>
        <v>40029</v>
      </c>
      <c r="C22" s="99">
        <f>(28+QUOTIENT((I4-1),2))</f>
        <v>28</v>
      </c>
      <c r="D22" s="99" t="str">
        <f t="shared" si="0"/>
        <v>1C</v>
      </c>
      <c r="E22" s="100">
        <v>3</v>
      </c>
      <c r="F22" s="100"/>
      <c r="G22" s="100">
        <v>1</v>
      </c>
      <c r="H22" s="100">
        <v>2</v>
      </c>
      <c r="I22" s="101" t="s">
        <v>385</v>
      </c>
      <c r="J22" s="102" t="s">
        <v>133</v>
      </c>
      <c r="K22" s="103"/>
      <c r="L22" s="104" t="s">
        <v>130</v>
      </c>
      <c r="M22" s="104" t="s">
        <v>86</v>
      </c>
      <c r="N22" s="105" t="s">
        <v>386</v>
      </c>
      <c r="O22" s="106"/>
    </row>
    <row r="23" spans="1:15" ht="30">
      <c r="A23" s="148"/>
      <c r="B23" s="107">
        <f t="shared" si="6"/>
        <v>40069</v>
      </c>
      <c r="C23" s="108">
        <f>(68+QUOTIENT((I4-1),2))</f>
        <v>68</v>
      </c>
      <c r="D23" s="99" t="str">
        <f t="shared" si="0"/>
        <v>44</v>
      </c>
      <c r="E23" s="109">
        <v>3</v>
      </c>
      <c r="F23" s="109"/>
      <c r="G23" s="109">
        <v>1</v>
      </c>
      <c r="H23" s="109">
        <f t="shared" ref="H23:H47" si="7">G23*2</f>
        <v>2</v>
      </c>
      <c r="I23" s="110" t="s">
        <v>387</v>
      </c>
      <c r="J23" s="111" t="s">
        <v>158</v>
      </c>
      <c r="K23" s="112"/>
      <c r="L23" s="113" t="s">
        <v>130</v>
      </c>
      <c r="M23" s="113" t="s">
        <v>86</v>
      </c>
      <c r="N23" s="36" t="s">
        <v>386</v>
      </c>
      <c r="O23" s="114"/>
    </row>
    <row r="24" spans="1:15" ht="30.75" thickBot="1">
      <c r="A24" s="148"/>
      <c r="B24" s="98">
        <f t="shared" si="6"/>
        <v>40189</v>
      </c>
      <c r="C24" s="99">
        <f>(188+QUOTIENT((I4-1),2))</f>
        <v>188</v>
      </c>
      <c r="D24" s="99" t="str">
        <f t="shared" si="0"/>
        <v>BC</v>
      </c>
      <c r="E24" s="109">
        <v>3</v>
      </c>
      <c r="F24" s="109"/>
      <c r="G24" s="109">
        <v>1</v>
      </c>
      <c r="H24" s="109">
        <f t="shared" si="7"/>
        <v>2</v>
      </c>
      <c r="I24" s="110" t="s">
        <v>388</v>
      </c>
      <c r="J24" s="113" t="s">
        <v>82</v>
      </c>
      <c r="K24" s="109"/>
      <c r="L24" s="113" t="s">
        <v>130</v>
      </c>
      <c r="M24" s="113" t="s">
        <v>86</v>
      </c>
      <c r="N24" s="36" t="s">
        <v>386</v>
      </c>
      <c r="O24" s="38" t="s">
        <v>376</v>
      </c>
    </row>
    <row r="25" spans="1:15" ht="52.5" customHeight="1">
      <c r="A25" s="147" t="s">
        <v>389</v>
      </c>
      <c r="B25" s="12">
        <f t="shared" si="6"/>
        <v>40401</v>
      </c>
      <c r="C25" s="32">
        <f>(400+(I4-1)*40)</f>
        <v>400</v>
      </c>
      <c r="D25" s="32" t="str">
        <f t="shared" si="0"/>
        <v>190</v>
      </c>
      <c r="E25" s="6">
        <v>3</v>
      </c>
      <c r="F25" s="6">
        <v>16</v>
      </c>
      <c r="G25" s="6">
        <v>1</v>
      </c>
      <c r="H25" s="6">
        <f t="shared" si="7"/>
        <v>2</v>
      </c>
      <c r="I25" s="10" t="s">
        <v>390</v>
      </c>
      <c r="J25" s="4" t="s">
        <v>391</v>
      </c>
      <c r="K25" s="6">
        <v>120</v>
      </c>
      <c r="L25" s="4" t="s">
        <v>30</v>
      </c>
      <c r="M25" s="4" t="s">
        <v>31</v>
      </c>
      <c r="N25" s="105" t="s">
        <v>392</v>
      </c>
      <c r="O25" s="37" t="s">
        <v>376</v>
      </c>
    </row>
    <row r="26" spans="1:15" ht="37.5" customHeight="1">
      <c r="A26" s="148"/>
      <c r="B26" s="89">
        <f t="shared" si="6"/>
        <v>40402</v>
      </c>
      <c r="C26" s="13">
        <f>C25+G25</f>
        <v>401</v>
      </c>
      <c r="D26" s="13" t="str">
        <f t="shared" si="0"/>
        <v>191</v>
      </c>
      <c r="E26" s="3">
        <v>3</v>
      </c>
      <c r="F26" s="3">
        <v>16</v>
      </c>
      <c r="G26" s="3">
        <v>1</v>
      </c>
      <c r="H26" s="3">
        <f t="shared" si="7"/>
        <v>2</v>
      </c>
      <c r="I26" s="11" t="s">
        <v>393</v>
      </c>
      <c r="J26" s="5" t="s">
        <v>394</v>
      </c>
      <c r="K26" s="3">
        <v>600</v>
      </c>
      <c r="L26" s="5" t="s">
        <v>30</v>
      </c>
      <c r="M26" s="5" t="s">
        <v>31</v>
      </c>
      <c r="N26" s="36" t="s">
        <v>395</v>
      </c>
      <c r="O26" s="38" t="s">
        <v>376</v>
      </c>
    </row>
    <row r="27" spans="1:15" ht="37.5" customHeight="1">
      <c r="A27" s="148"/>
      <c r="B27" s="89">
        <f t="shared" si="6"/>
        <v>40403</v>
      </c>
      <c r="C27" s="13">
        <f t="shared" ref="C27:C47" si="8">C26+G26</f>
        <v>402</v>
      </c>
      <c r="D27" s="118" t="str">
        <f>DEC2HEX(C27)</f>
        <v>192</v>
      </c>
      <c r="E27" s="3">
        <v>3</v>
      </c>
      <c r="F27" s="3">
        <v>16</v>
      </c>
      <c r="G27" s="3">
        <v>2</v>
      </c>
      <c r="H27" s="3">
        <f>G27*2</f>
        <v>4</v>
      </c>
      <c r="I27" s="11" t="s">
        <v>263</v>
      </c>
      <c r="K27" s="3">
        <v>0</v>
      </c>
      <c r="L27" s="5" t="s">
        <v>34</v>
      </c>
      <c r="M27" s="5" t="s">
        <v>31</v>
      </c>
      <c r="N27" s="36" t="s">
        <v>396</v>
      </c>
      <c r="O27" s="38" t="s">
        <v>376</v>
      </c>
    </row>
    <row r="28" spans="1:15" ht="37.5" customHeight="1">
      <c r="A28" s="148"/>
      <c r="B28" s="89">
        <f t="shared" si="6"/>
        <v>40405</v>
      </c>
      <c r="C28" s="13">
        <f t="shared" si="8"/>
        <v>404</v>
      </c>
      <c r="D28" s="13" t="str">
        <f t="shared" si="0"/>
        <v>194</v>
      </c>
      <c r="E28" s="3">
        <v>3</v>
      </c>
      <c r="F28" s="3">
        <v>16</v>
      </c>
      <c r="G28" s="3">
        <v>2</v>
      </c>
      <c r="H28" s="3">
        <f t="shared" si="7"/>
        <v>4</v>
      </c>
      <c r="I28" s="11" t="s">
        <v>330</v>
      </c>
      <c r="J28" s="84" t="s">
        <v>397</v>
      </c>
      <c r="K28" s="3">
        <v>433.92</v>
      </c>
      <c r="L28" s="5" t="s">
        <v>332</v>
      </c>
      <c r="M28" s="5" t="s">
        <v>31</v>
      </c>
      <c r="N28" s="36" t="s">
        <v>398</v>
      </c>
      <c r="O28" s="38" t="s">
        <v>376</v>
      </c>
    </row>
    <row r="29" spans="1:15" ht="60" customHeight="1">
      <c r="A29" s="148"/>
      <c r="B29" s="89">
        <f t="shared" si="6"/>
        <v>40407</v>
      </c>
      <c r="C29" s="13">
        <f t="shared" si="8"/>
        <v>406</v>
      </c>
      <c r="D29" s="13" t="str">
        <f t="shared" si="0"/>
        <v>196</v>
      </c>
      <c r="E29" s="3">
        <v>3</v>
      </c>
      <c r="F29" s="3">
        <v>16</v>
      </c>
      <c r="G29" s="3">
        <v>1</v>
      </c>
      <c r="H29" s="3">
        <f t="shared" si="7"/>
        <v>2</v>
      </c>
      <c r="I29" s="11" t="s">
        <v>334</v>
      </c>
      <c r="J29" s="5" t="s">
        <v>335</v>
      </c>
      <c r="K29" s="3">
        <v>15</v>
      </c>
      <c r="L29" s="5" t="s">
        <v>210</v>
      </c>
      <c r="M29" s="5" t="s">
        <v>31</v>
      </c>
      <c r="N29" s="36" t="s">
        <v>399</v>
      </c>
      <c r="O29" s="38" t="s">
        <v>376</v>
      </c>
    </row>
    <row r="30" spans="1:15" ht="45" customHeight="1">
      <c r="A30" s="148"/>
      <c r="B30" s="89">
        <f t="shared" si="6"/>
        <v>40408</v>
      </c>
      <c r="C30" s="13">
        <f t="shared" si="8"/>
        <v>407</v>
      </c>
      <c r="D30" s="13" t="str">
        <f t="shared" si="0"/>
        <v>197</v>
      </c>
      <c r="E30" s="3">
        <v>3</v>
      </c>
      <c r="F30" s="3">
        <v>16</v>
      </c>
      <c r="G30" s="3">
        <v>1</v>
      </c>
      <c r="H30" s="3">
        <f t="shared" si="7"/>
        <v>2</v>
      </c>
      <c r="I30" s="11" t="s">
        <v>337</v>
      </c>
      <c r="J30" s="5" t="s">
        <v>79</v>
      </c>
      <c r="K30" s="3">
        <v>0</v>
      </c>
      <c r="L30" s="5" t="s">
        <v>30</v>
      </c>
      <c r="M30" s="5" t="s">
        <v>31</v>
      </c>
      <c r="N30" s="36" t="s">
        <v>400</v>
      </c>
      <c r="O30" s="38" t="s">
        <v>376</v>
      </c>
    </row>
    <row r="31" spans="1:15" ht="30" customHeight="1">
      <c r="A31" s="148"/>
      <c r="B31" s="89">
        <f t="shared" si="6"/>
        <v>40409</v>
      </c>
      <c r="C31" s="13">
        <f t="shared" si="8"/>
        <v>408</v>
      </c>
      <c r="D31" s="118" t="str">
        <f>DEC2HEX(C31)</f>
        <v>198</v>
      </c>
      <c r="E31" s="3">
        <v>3</v>
      </c>
      <c r="F31" s="3">
        <v>16</v>
      </c>
      <c r="G31" s="3">
        <v>2</v>
      </c>
      <c r="H31" s="3">
        <f>G31*2</f>
        <v>4</v>
      </c>
      <c r="I31" s="11" t="s">
        <v>401</v>
      </c>
      <c r="K31" s="3">
        <v>1</v>
      </c>
      <c r="L31" s="5" t="s">
        <v>332</v>
      </c>
      <c r="M31" s="5" t="s">
        <v>31</v>
      </c>
      <c r="N31" s="36" t="s">
        <v>402</v>
      </c>
      <c r="O31" s="38" t="s">
        <v>376</v>
      </c>
    </row>
    <row r="32" spans="1:15" ht="30" customHeight="1">
      <c r="A32" s="148"/>
      <c r="B32" s="89">
        <f t="shared" si="6"/>
        <v>40411</v>
      </c>
      <c r="C32" s="13">
        <f t="shared" si="8"/>
        <v>410</v>
      </c>
      <c r="D32" s="118" t="str">
        <f>DEC2HEX(C32)</f>
        <v>19A</v>
      </c>
      <c r="E32" s="3">
        <v>3</v>
      </c>
      <c r="F32" s="3">
        <v>16</v>
      </c>
      <c r="G32" s="3">
        <v>2</v>
      </c>
      <c r="H32" s="3">
        <f>G32*2</f>
        <v>4</v>
      </c>
      <c r="I32" s="11" t="s">
        <v>403</v>
      </c>
      <c r="K32" s="3">
        <v>0</v>
      </c>
      <c r="L32" s="5" t="s">
        <v>332</v>
      </c>
      <c r="M32" s="5" t="s">
        <v>31</v>
      </c>
      <c r="N32" s="36" t="s">
        <v>402</v>
      </c>
      <c r="O32" s="38" t="s">
        <v>376</v>
      </c>
    </row>
    <row r="33" spans="1:15" ht="30" customHeight="1">
      <c r="A33" s="148"/>
      <c r="B33" s="89">
        <f t="shared" si="6"/>
        <v>40413</v>
      </c>
      <c r="C33" s="13">
        <f t="shared" si="8"/>
        <v>412</v>
      </c>
      <c r="D33" s="13" t="str">
        <f t="shared" si="0"/>
        <v>19C</v>
      </c>
      <c r="E33" s="3">
        <v>3</v>
      </c>
      <c r="F33" s="3">
        <v>16</v>
      </c>
      <c r="G33" s="3">
        <v>2</v>
      </c>
      <c r="H33" s="3">
        <f t="shared" si="7"/>
        <v>4</v>
      </c>
      <c r="I33" s="11" t="s">
        <v>404</v>
      </c>
      <c r="K33" s="3">
        <v>1</v>
      </c>
      <c r="L33" s="5" t="s">
        <v>332</v>
      </c>
      <c r="M33" s="5" t="s">
        <v>31</v>
      </c>
      <c r="N33" s="36" t="s">
        <v>405</v>
      </c>
      <c r="O33" s="38" t="s">
        <v>376</v>
      </c>
    </row>
    <row r="34" spans="1:15" ht="30" customHeight="1">
      <c r="A34" s="148"/>
      <c r="B34" s="89">
        <f t="shared" si="6"/>
        <v>40415</v>
      </c>
      <c r="C34" s="13">
        <f t="shared" si="8"/>
        <v>414</v>
      </c>
      <c r="D34" s="13" t="str">
        <f t="shared" si="0"/>
        <v>19E</v>
      </c>
      <c r="E34" s="3">
        <v>3</v>
      </c>
      <c r="F34" s="3">
        <v>16</v>
      </c>
      <c r="G34" s="3">
        <v>2</v>
      </c>
      <c r="H34" s="3">
        <f t="shared" si="7"/>
        <v>4</v>
      </c>
      <c r="I34" s="11" t="s">
        <v>406</v>
      </c>
      <c r="K34" s="3">
        <v>0</v>
      </c>
      <c r="L34" s="5" t="s">
        <v>332</v>
      </c>
      <c r="M34" s="5" t="s">
        <v>31</v>
      </c>
      <c r="N34" s="36" t="s">
        <v>405</v>
      </c>
      <c r="O34" s="38" t="s">
        <v>376</v>
      </c>
    </row>
    <row r="35" spans="1:15" ht="45" customHeight="1">
      <c r="A35" s="148"/>
      <c r="B35" s="89">
        <f t="shared" si="6"/>
        <v>40417</v>
      </c>
      <c r="C35" s="13">
        <f t="shared" si="8"/>
        <v>416</v>
      </c>
      <c r="D35" s="13" t="str">
        <f t="shared" si="0"/>
        <v>1A0</v>
      </c>
      <c r="E35" s="3">
        <v>3</v>
      </c>
      <c r="F35" s="3">
        <v>16</v>
      </c>
      <c r="G35" s="3">
        <v>2</v>
      </c>
      <c r="H35" s="3">
        <f t="shared" si="7"/>
        <v>4</v>
      </c>
      <c r="I35" s="129" t="s">
        <v>407</v>
      </c>
      <c r="K35" s="3">
        <v>0</v>
      </c>
      <c r="L35" s="5" t="s">
        <v>332</v>
      </c>
      <c r="M35" s="5" t="s">
        <v>31</v>
      </c>
      <c r="N35" s="36" t="s">
        <v>408</v>
      </c>
      <c r="O35" s="38" t="s">
        <v>376</v>
      </c>
    </row>
    <row r="36" spans="1:15" ht="18.75" customHeight="1">
      <c r="A36" s="148"/>
      <c r="B36" s="89">
        <f t="shared" si="6"/>
        <v>40419</v>
      </c>
      <c r="C36" s="13">
        <f t="shared" si="8"/>
        <v>418</v>
      </c>
      <c r="D36" s="13" t="str">
        <f t="shared" si="0"/>
        <v>1A2</v>
      </c>
      <c r="E36" s="3">
        <v>3</v>
      </c>
      <c r="F36" s="3">
        <v>16</v>
      </c>
      <c r="G36" s="3">
        <v>2</v>
      </c>
      <c r="H36" s="3">
        <f t="shared" si="7"/>
        <v>4</v>
      </c>
      <c r="I36" s="11" t="s">
        <v>409</v>
      </c>
      <c r="K36" s="3">
        <v>0</v>
      </c>
      <c r="L36" s="5" t="s">
        <v>332</v>
      </c>
      <c r="M36" s="5" t="s">
        <v>31</v>
      </c>
      <c r="N36" s="2" t="s">
        <v>524</v>
      </c>
      <c r="O36" s="38" t="s">
        <v>376</v>
      </c>
    </row>
    <row r="37" spans="1:15" ht="18.75" customHeight="1">
      <c r="A37" s="148"/>
      <c r="B37" s="89">
        <f t="shared" si="6"/>
        <v>40421</v>
      </c>
      <c r="C37" s="13">
        <f t="shared" si="8"/>
        <v>420</v>
      </c>
      <c r="D37" s="13" t="str">
        <f t="shared" si="0"/>
        <v>1A4</v>
      </c>
      <c r="E37" s="3">
        <v>3</v>
      </c>
      <c r="F37" s="3">
        <v>16</v>
      </c>
      <c r="G37" s="3">
        <v>2</v>
      </c>
      <c r="H37" s="3">
        <f t="shared" si="7"/>
        <v>4</v>
      </c>
      <c r="I37" s="11" t="s">
        <v>411</v>
      </c>
      <c r="K37" s="3">
        <v>0</v>
      </c>
      <c r="L37" s="5" t="s">
        <v>332</v>
      </c>
      <c r="M37" s="5" t="s">
        <v>31</v>
      </c>
      <c r="N37" s="2" t="s">
        <v>525</v>
      </c>
      <c r="O37" s="38" t="s">
        <v>376</v>
      </c>
    </row>
    <row r="38" spans="1:15" ht="18.75" customHeight="1">
      <c r="A38" s="148"/>
      <c r="B38" s="89">
        <f t="shared" si="6"/>
        <v>40423</v>
      </c>
      <c r="C38" s="13">
        <f t="shared" si="8"/>
        <v>422</v>
      </c>
      <c r="D38" s="13" t="str">
        <f t="shared" si="0"/>
        <v>1A6</v>
      </c>
      <c r="E38" s="3">
        <v>3</v>
      </c>
      <c r="F38" s="3">
        <v>16</v>
      </c>
      <c r="G38" s="3">
        <v>2</v>
      </c>
      <c r="H38" s="3">
        <f t="shared" si="7"/>
        <v>4</v>
      </c>
      <c r="I38" s="11" t="s">
        <v>413</v>
      </c>
      <c r="K38" s="3">
        <v>0</v>
      </c>
      <c r="L38" s="5" t="s">
        <v>332</v>
      </c>
      <c r="M38" s="5" t="s">
        <v>31</v>
      </c>
      <c r="N38" s="2" t="s">
        <v>526</v>
      </c>
      <c r="O38" s="38" t="s">
        <v>376</v>
      </c>
    </row>
    <row r="39" spans="1:15" ht="18.75" customHeight="1">
      <c r="A39" s="148"/>
      <c r="B39" s="89">
        <f t="shared" si="6"/>
        <v>40425</v>
      </c>
      <c r="C39" s="13">
        <f t="shared" si="8"/>
        <v>424</v>
      </c>
      <c r="D39" s="13" t="str">
        <f t="shared" si="0"/>
        <v>1A8</v>
      </c>
      <c r="E39" s="3">
        <v>3</v>
      </c>
      <c r="F39" s="3">
        <v>16</v>
      </c>
      <c r="G39" s="3">
        <v>2</v>
      </c>
      <c r="H39" s="3">
        <f t="shared" si="7"/>
        <v>4</v>
      </c>
      <c r="I39" s="11" t="s">
        <v>415</v>
      </c>
      <c r="K39" s="3">
        <v>0</v>
      </c>
      <c r="L39" s="5" t="s">
        <v>332</v>
      </c>
      <c r="M39" s="5" t="s">
        <v>31</v>
      </c>
      <c r="N39" s="2" t="s">
        <v>527</v>
      </c>
      <c r="O39" s="38" t="s">
        <v>376</v>
      </c>
    </row>
    <row r="40" spans="1:15" ht="30" customHeight="1">
      <c r="A40" s="148"/>
      <c r="B40" s="89">
        <f t="shared" si="6"/>
        <v>40427</v>
      </c>
      <c r="C40" s="13">
        <f t="shared" si="8"/>
        <v>426</v>
      </c>
      <c r="D40" s="13" t="str">
        <f t="shared" si="0"/>
        <v>1AA</v>
      </c>
      <c r="E40" s="3">
        <v>3</v>
      </c>
      <c r="F40" s="3">
        <v>16</v>
      </c>
      <c r="G40" s="3">
        <v>1</v>
      </c>
      <c r="H40" s="3">
        <f>G40*2</f>
        <v>2</v>
      </c>
      <c r="I40" s="11" t="s">
        <v>662</v>
      </c>
      <c r="J40" s="5" t="s">
        <v>663</v>
      </c>
      <c r="K40" s="3">
        <v>0</v>
      </c>
      <c r="L40" s="5" t="s">
        <v>30</v>
      </c>
      <c r="M40" s="5" t="s">
        <v>31</v>
      </c>
      <c r="N40" s="123" t="s">
        <v>664</v>
      </c>
      <c r="O40" s="38" t="s">
        <v>376</v>
      </c>
    </row>
    <row r="41" spans="1:15" ht="18.75" customHeight="1">
      <c r="A41" s="148"/>
      <c r="B41" s="89">
        <f t="shared" si="6"/>
        <v>40428</v>
      </c>
      <c r="C41" s="13">
        <f t="shared" si="8"/>
        <v>427</v>
      </c>
      <c r="D41" s="13" t="str">
        <f t="shared" ref="D41:D46" si="9">DEC2HEX(C41)</f>
        <v>1AB</v>
      </c>
      <c r="E41" s="3">
        <v>3</v>
      </c>
      <c r="F41" s="3">
        <v>16</v>
      </c>
      <c r="G41" s="3">
        <v>1</v>
      </c>
      <c r="H41" s="3">
        <f>G41*2</f>
        <v>2</v>
      </c>
      <c r="I41" s="11" t="s">
        <v>665</v>
      </c>
      <c r="J41" s="5" t="s">
        <v>666</v>
      </c>
      <c r="K41" s="3">
        <v>3000</v>
      </c>
      <c r="L41" s="5" t="s">
        <v>30</v>
      </c>
      <c r="M41" s="5" t="s">
        <v>31</v>
      </c>
      <c r="N41" s="119" t="s">
        <v>667</v>
      </c>
      <c r="O41" s="38" t="s">
        <v>376</v>
      </c>
    </row>
    <row r="42" spans="1:15" ht="97.5" customHeight="1">
      <c r="A42" s="148"/>
      <c r="B42" s="89">
        <f t="shared" si="6"/>
        <v>40429</v>
      </c>
      <c r="C42" s="13">
        <f t="shared" si="8"/>
        <v>428</v>
      </c>
      <c r="D42" s="13" t="str">
        <f t="shared" si="9"/>
        <v>1AC</v>
      </c>
      <c r="E42" s="3">
        <v>3</v>
      </c>
      <c r="F42" s="3">
        <v>16</v>
      </c>
      <c r="G42" s="3">
        <v>1</v>
      </c>
      <c r="H42" s="3">
        <f>G42*2</f>
        <v>2</v>
      </c>
      <c r="I42" s="11" t="s">
        <v>668</v>
      </c>
      <c r="J42" s="5" t="s">
        <v>79</v>
      </c>
      <c r="K42" s="3">
        <v>0</v>
      </c>
      <c r="L42" s="5" t="s">
        <v>30</v>
      </c>
      <c r="M42" s="5" t="s">
        <v>31</v>
      </c>
      <c r="N42" s="123" t="s">
        <v>669</v>
      </c>
      <c r="O42" s="38" t="s">
        <v>376</v>
      </c>
    </row>
    <row r="43" spans="1:15" ht="30" customHeight="1" thickBot="1">
      <c r="A43" s="148"/>
      <c r="B43" s="89">
        <f t="shared" si="6"/>
        <v>40430</v>
      </c>
      <c r="C43" s="13">
        <f t="shared" si="8"/>
        <v>429</v>
      </c>
      <c r="D43" s="13" t="str">
        <f t="shared" si="9"/>
        <v>1AD</v>
      </c>
      <c r="E43" s="3">
        <v>3</v>
      </c>
      <c r="F43" s="3">
        <v>16</v>
      </c>
      <c r="G43" s="3">
        <v>2</v>
      </c>
      <c r="H43" s="3">
        <f>G43*2</f>
        <v>4</v>
      </c>
      <c r="I43" s="11" t="s">
        <v>670</v>
      </c>
      <c r="K43" s="3">
        <v>0</v>
      </c>
      <c r="L43" s="5" t="s">
        <v>332</v>
      </c>
      <c r="M43" s="5" t="s">
        <v>31</v>
      </c>
      <c r="N43" s="123" t="s">
        <v>671</v>
      </c>
      <c r="O43" s="38" t="s">
        <v>376</v>
      </c>
    </row>
    <row r="44" spans="1:15" ht="18.75" hidden="1" customHeight="1">
      <c r="A44" s="148"/>
      <c r="B44" s="89">
        <f t="shared" si="6"/>
        <v>40432</v>
      </c>
      <c r="C44" s="13">
        <f t="shared" si="8"/>
        <v>431</v>
      </c>
      <c r="D44" s="13" t="str">
        <f t="shared" si="9"/>
        <v>1AF</v>
      </c>
      <c r="E44" s="3">
        <v>16</v>
      </c>
      <c r="G44" s="3">
        <v>6</v>
      </c>
      <c r="H44" s="3">
        <f t="shared" ref="H44:H46" si="10">G44*2</f>
        <v>12</v>
      </c>
      <c r="I44" s="11" t="s">
        <v>345</v>
      </c>
      <c r="M44" s="5" t="s">
        <v>31</v>
      </c>
      <c r="N44" s="2" t="s">
        <v>460</v>
      </c>
      <c r="O44" s="38" t="s">
        <v>376</v>
      </c>
    </row>
    <row r="45" spans="1:15" ht="52.5" hidden="1" customHeight="1">
      <c r="A45" s="148"/>
      <c r="B45" s="89">
        <f t="shared" si="6"/>
        <v>40438</v>
      </c>
      <c r="C45" s="13">
        <f t="shared" si="8"/>
        <v>437</v>
      </c>
      <c r="D45" s="13" t="str">
        <f t="shared" si="9"/>
        <v>1B5</v>
      </c>
      <c r="E45" s="3">
        <v>16</v>
      </c>
      <c r="G45" s="3">
        <v>1</v>
      </c>
      <c r="H45" s="3">
        <f t="shared" si="10"/>
        <v>2</v>
      </c>
      <c r="I45" s="11" t="s">
        <v>420</v>
      </c>
      <c r="K45" s="85" t="s">
        <v>421</v>
      </c>
      <c r="L45" s="5" t="s">
        <v>422</v>
      </c>
      <c r="M45" s="5" t="s">
        <v>31</v>
      </c>
      <c r="N45" s="36" t="s">
        <v>423</v>
      </c>
      <c r="O45" s="38" t="s">
        <v>376</v>
      </c>
    </row>
    <row r="46" spans="1:15" ht="18.75" hidden="1" customHeight="1">
      <c r="A46" s="148"/>
      <c r="B46" s="89">
        <f t="shared" si="6"/>
        <v>40439</v>
      </c>
      <c r="C46" s="13">
        <f t="shared" si="8"/>
        <v>438</v>
      </c>
      <c r="D46" s="13" t="str">
        <f t="shared" si="9"/>
        <v>1B6</v>
      </c>
      <c r="E46" s="3">
        <v>16</v>
      </c>
      <c r="G46" s="3">
        <v>1</v>
      </c>
      <c r="H46" s="3">
        <f t="shared" si="10"/>
        <v>2</v>
      </c>
      <c r="I46" s="11" t="s">
        <v>424</v>
      </c>
      <c r="K46" s="85" t="s">
        <v>425</v>
      </c>
      <c r="L46" s="5" t="s">
        <v>422</v>
      </c>
      <c r="M46" s="5" t="s">
        <v>31</v>
      </c>
      <c r="N46" s="2" t="s">
        <v>426</v>
      </c>
      <c r="O46" s="38" t="s">
        <v>376</v>
      </c>
    </row>
    <row r="47" spans="1:15" ht="22.5" hidden="1" customHeight="1" thickBot="1">
      <c r="A47" s="149"/>
      <c r="B47" s="41">
        <f t="shared" ref="B47" si="11">B46+G46</f>
        <v>40440</v>
      </c>
      <c r="C47" s="13">
        <f t="shared" si="8"/>
        <v>439</v>
      </c>
      <c r="D47" s="74" t="str">
        <f t="shared" si="0"/>
        <v>1B7</v>
      </c>
      <c r="E47" s="90">
        <v>16</v>
      </c>
      <c r="F47" s="90"/>
      <c r="G47" s="90">
        <v>1</v>
      </c>
      <c r="H47" s="90">
        <f t="shared" si="7"/>
        <v>2</v>
      </c>
      <c r="I47" s="115" t="s">
        <v>427</v>
      </c>
      <c r="J47" s="92"/>
      <c r="K47" s="85" t="s">
        <v>428</v>
      </c>
      <c r="L47" s="92" t="s">
        <v>422</v>
      </c>
      <c r="M47" s="92" t="s">
        <v>31</v>
      </c>
      <c r="N47" s="2" t="s">
        <v>426</v>
      </c>
      <c r="O47" s="38" t="s">
        <v>376</v>
      </c>
    </row>
    <row r="48" spans="1:15" ht="18.75">
      <c r="A48" s="40"/>
      <c r="B48" s="32"/>
      <c r="C48" s="32"/>
      <c r="D48" s="32"/>
      <c r="E48" s="6"/>
      <c r="F48" s="6"/>
      <c r="G48" s="6"/>
      <c r="H48" s="6"/>
      <c r="I48" s="4"/>
      <c r="J48" s="4"/>
      <c r="K48" s="6"/>
      <c r="L48" s="4"/>
      <c r="M48" s="4"/>
      <c r="N48" s="34"/>
      <c r="O48" s="4"/>
    </row>
    <row r="49" spans="1:15" ht="18.75">
      <c r="B49" s="13"/>
      <c r="C49" s="13"/>
      <c r="D49" s="13"/>
    </row>
    <row r="50" spans="1:15" ht="18.75">
      <c r="B50" s="13"/>
      <c r="C50" s="13"/>
      <c r="D50" s="13"/>
    </row>
    <row r="51" spans="1:15" ht="18.75">
      <c r="B51" s="13"/>
      <c r="C51" s="13"/>
      <c r="D51" s="13"/>
    </row>
    <row r="52" spans="1:15" ht="18.75">
      <c r="B52" s="13"/>
      <c r="C52" s="13"/>
      <c r="D52" s="13"/>
    </row>
    <row r="53" spans="1:15" s="3" customFormat="1" ht="18.75">
      <c r="A53" s="1"/>
      <c r="B53" s="13"/>
      <c r="C53" s="13"/>
      <c r="D53" s="13"/>
      <c r="I53" s="5"/>
      <c r="J53" s="5"/>
      <c r="L53" s="5"/>
      <c r="M53" s="5"/>
      <c r="N53" s="2"/>
      <c r="O53" s="5"/>
    </row>
    <row r="54" spans="1:15" s="3" customFormat="1" ht="18.75">
      <c r="A54" s="1"/>
      <c r="B54" s="13"/>
      <c r="C54" s="13"/>
      <c r="D54" s="13"/>
      <c r="I54" s="5"/>
      <c r="J54" s="5"/>
      <c r="L54" s="5"/>
      <c r="M54" s="5"/>
      <c r="N54" s="2"/>
      <c r="O54" s="5"/>
    </row>
    <row r="55" spans="1:15" s="3" customFormat="1" ht="18.75">
      <c r="A55" s="1"/>
      <c r="B55" s="13"/>
      <c r="C55" s="13"/>
      <c r="D55" s="13"/>
      <c r="I55" s="5"/>
      <c r="J55" s="5"/>
      <c r="L55" s="5"/>
      <c r="M55" s="5"/>
      <c r="N55" s="2"/>
      <c r="O55" s="5"/>
    </row>
    <row r="56" spans="1:15" s="3" customFormat="1" ht="18.75">
      <c r="A56" s="1"/>
      <c r="B56" s="13"/>
      <c r="C56" s="13"/>
      <c r="D56" s="13"/>
      <c r="I56" s="5"/>
      <c r="J56" s="5"/>
      <c r="L56" s="5"/>
      <c r="M56" s="5"/>
      <c r="N56" s="2"/>
      <c r="O56" s="5"/>
    </row>
    <row r="57" spans="1:15" s="3" customFormat="1" ht="18.75">
      <c r="A57" s="1"/>
      <c r="B57" s="13"/>
      <c r="C57" s="13"/>
      <c r="D57" s="13"/>
      <c r="I57" s="5"/>
      <c r="J57" s="5"/>
      <c r="L57" s="5"/>
      <c r="M57" s="5"/>
      <c r="N57" s="2"/>
      <c r="O57" s="5"/>
    </row>
    <row r="58" spans="1:15" s="3" customFormat="1" ht="18.75">
      <c r="A58" s="1"/>
      <c r="B58" s="13"/>
      <c r="C58" s="13"/>
      <c r="D58" s="13"/>
      <c r="I58" s="5"/>
      <c r="J58" s="5"/>
      <c r="L58" s="5"/>
      <c r="M58" s="5"/>
      <c r="N58" s="2"/>
      <c r="O58" s="5"/>
    </row>
    <row r="59" spans="1:15" s="3" customFormat="1" ht="18.75">
      <c r="A59" s="1"/>
      <c r="B59" s="13"/>
      <c r="C59" s="13"/>
      <c r="D59" s="13"/>
      <c r="I59" s="5"/>
      <c r="J59" s="5"/>
      <c r="L59" s="5"/>
      <c r="M59" s="5"/>
      <c r="N59" s="2"/>
      <c r="O59" s="5"/>
    </row>
    <row r="60" spans="1:15" s="3" customFormat="1" ht="18.75">
      <c r="A60" s="1"/>
      <c r="B60" s="13"/>
      <c r="C60" s="13"/>
      <c r="D60" s="13"/>
      <c r="I60" s="5"/>
      <c r="J60" s="5"/>
      <c r="L60" s="5"/>
      <c r="M60" s="5"/>
      <c r="N60" s="2"/>
      <c r="O60" s="5"/>
    </row>
    <row r="61" spans="1:15" s="3" customFormat="1" ht="18.75">
      <c r="A61" s="1"/>
      <c r="B61" s="13"/>
      <c r="C61" s="13"/>
      <c r="D61" s="13"/>
      <c r="I61" s="5"/>
      <c r="J61" s="5"/>
      <c r="L61" s="5"/>
      <c r="M61" s="5"/>
      <c r="N61" s="2"/>
      <c r="O61" s="5"/>
    </row>
  </sheetData>
  <mergeCells count="3">
    <mergeCell ref="A9:A21"/>
    <mergeCell ref="A22:A24"/>
    <mergeCell ref="A25:A47"/>
  </mergeCells>
  <dataValidations count="1">
    <dataValidation type="whole" allowBlank="1" showInputMessage="1" showErrorMessage="1" sqref="I4:I6" xr:uid="{00000000-0002-0000-1500-000000000000}">
      <formula1>1</formula1>
      <formula2>40</formula2>
    </dataValidation>
  </dataValidations>
  <pageMargins left="0.7" right="0.7" top="0.75" bottom="0.75" header="0.3" footer="0.3"/>
  <pageSetup orientation="portrait" r:id="rId1"/>
  <tableParts count="1">
    <tablePart r:id="rId2"/>
  </tableParts>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600-000000000000}">
  <dimension ref="A2:O61"/>
  <sheetViews>
    <sheetView topLeftCell="A9" zoomScale="70" zoomScaleNormal="70" workbookViewId="0">
      <selection activeCell="S36" sqref="S36"/>
    </sheetView>
  </sheetViews>
  <sheetFormatPr defaultColWidth="9.140625" defaultRowHeight="15"/>
  <cols>
    <col min="1" max="1" width="24.42578125" style="1" customWidth="1"/>
    <col min="2" max="4" width="15" style="3" customWidth="1"/>
    <col min="5" max="6" width="11.42578125" style="3" customWidth="1"/>
    <col min="7" max="7" width="14.140625" style="3" customWidth="1"/>
    <col min="8" max="8" width="10" style="3" customWidth="1"/>
    <col min="9" max="9" width="40.42578125" style="5" customWidth="1"/>
    <col min="10" max="10" width="14.42578125" style="5" customWidth="1"/>
    <col min="11" max="11" width="8.42578125" style="3" customWidth="1"/>
    <col min="12" max="12" width="8.42578125" style="5" customWidth="1"/>
    <col min="13" max="13" width="14.42578125" style="5" customWidth="1"/>
    <col min="14" max="14" width="84.85546875" style="2" customWidth="1"/>
    <col min="15" max="15" width="33.85546875" style="5" customWidth="1"/>
    <col min="16" max="16384" width="9.140625" style="1"/>
  </cols>
  <sheetData>
    <row r="2" spans="1:15" ht="46.5">
      <c r="A2" s="14" t="s">
        <v>675</v>
      </c>
    </row>
    <row r="3" spans="1:15" ht="15.75" thickBot="1"/>
    <row r="4" spans="1:15" s="17" customFormat="1" ht="34.5" thickBot="1">
      <c r="A4" s="7" t="s">
        <v>361</v>
      </c>
      <c r="B4" s="8"/>
      <c r="C4" s="8"/>
      <c r="D4" s="8"/>
      <c r="E4" s="8"/>
      <c r="F4" s="8"/>
      <c r="G4" s="8"/>
      <c r="H4" s="8"/>
      <c r="I4" s="33">
        <v>1</v>
      </c>
      <c r="J4" s="15" t="s">
        <v>362</v>
      </c>
      <c r="K4" s="8"/>
      <c r="L4" s="9"/>
      <c r="M4" s="9"/>
      <c r="N4" s="16"/>
      <c r="O4" s="9"/>
    </row>
    <row r="5" spans="1:15" s="30" customFormat="1" ht="18.75">
      <c r="A5" s="25"/>
      <c r="B5" s="26"/>
      <c r="C5" s="26"/>
      <c r="D5" s="26"/>
      <c r="E5" s="26"/>
      <c r="F5" s="26"/>
      <c r="G5" s="26"/>
      <c r="H5" s="26"/>
      <c r="I5" s="27"/>
      <c r="J5" s="31" t="s">
        <v>363</v>
      </c>
      <c r="K5" s="26"/>
      <c r="L5" s="28"/>
      <c r="M5" s="28"/>
      <c r="N5" s="29"/>
      <c r="O5" s="28"/>
    </row>
    <row r="6" spans="1:15" s="17" customFormat="1" ht="17.100000000000001" customHeight="1">
      <c r="A6" s="7"/>
      <c r="B6" s="8"/>
      <c r="C6" s="8"/>
      <c r="D6" s="8"/>
      <c r="E6" s="8"/>
      <c r="F6" s="8"/>
      <c r="G6" s="8"/>
      <c r="H6" s="8"/>
      <c r="I6" s="24"/>
      <c r="J6" s="15"/>
      <c r="K6" s="8"/>
      <c r="L6" s="9"/>
      <c r="M6" s="9"/>
      <c r="N6" s="16"/>
      <c r="O6" s="9"/>
    </row>
    <row r="7" spans="1:15" s="18" customFormat="1" ht="27" customHeight="1">
      <c r="B7" s="18" t="s">
        <v>2</v>
      </c>
      <c r="C7" s="18" t="s">
        <v>3</v>
      </c>
      <c r="D7" s="18" t="s">
        <v>4</v>
      </c>
      <c r="E7" s="18" t="s">
        <v>5</v>
      </c>
      <c r="G7" s="18" t="s">
        <v>6</v>
      </c>
      <c r="H7" s="18" t="s">
        <v>7</v>
      </c>
      <c r="I7" s="18" t="s">
        <v>8</v>
      </c>
      <c r="J7" s="18" t="s">
        <v>9</v>
      </c>
      <c r="K7" s="18" t="s">
        <v>10</v>
      </c>
      <c r="L7" s="18" t="s">
        <v>11</v>
      </c>
      <c r="M7" s="18" t="s">
        <v>12</v>
      </c>
      <c r="N7" s="19" t="s">
        <v>13</v>
      </c>
      <c r="O7" s="18" t="s">
        <v>364</v>
      </c>
    </row>
    <row r="8" spans="1:15" s="23" customFormat="1" ht="57" thickBot="1">
      <c r="A8" s="20"/>
      <c r="B8" s="21" t="s">
        <v>14</v>
      </c>
      <c r="C8" s="21" t="s">
        <v>15</v>
      </c>
      <c r="D8" s="21" t="s">
        <v>16</v>
      </c>
      <c r="E8" s="21" t="s">
        <v>17</v>
      </c>
      <c r="F8" s="21" t="s">
        <v>18</v>
      </c>
      <c r="G8" s="21" t="s">
        <v>365</v>
      </c>
      <c r="H8" s="21" t="s">
        <v>21</v>
      </c>
      <c r="I8" s="22" t="s">
        <v>22</v>
      </c>
      <c r="J8" s="22" t="s">
        <v>366</v>
      </c>
      <c r="K8" s="21" t="s">
        <v>24</v>
      </c>
      <c r="L8" s="22" t="s">
        <v>25</v>
      </c>
      <c r="M8" s="22" t="s">
        <v>26</v>
      </c>
      <c r="N8" s="22" t="s">
        <v>367</v>
      </c>
      <c r="O8" s="22" t="s">
        <v>368</v>
      </c>
    </row>
    <row r="9" spans="1:15" ht="18.75" customHeight="1">
      <c r="A9" s="147" t="s">
        <v>369</v>
      </c>
      <c r="B9" s="12">
        <f>C9+30001</f>
        <v>30001</v>
      </c>
      <c r="C9" s="32">
        <f>((I4-1)*32)</f>
        <v>0</v>
      </c>
      <c r="D9" s="32" t="str">
        <f t="shared" ref="D9:D47" si="0">DEC2HEX(C9)</f>
        <v>0</v>
      </c>
      <c r="E9" s="6">
        <v>4</v>
      </c>
      <c r="F9" s="6"/>
      <c r="G9" s="6">
        <v>1</v>
      </c>
      <c r="H9" s="6">
        <f t="shared" ref="H9:H21" si="1">G9*2</f>
        <v>2</v>
      </c>
      <c r="I9" s="10" t="s">
        <v>370</v>
      </c>
      <c r="J9" s="4" t="s">
        <v>371</v>
      </c>
      <c r="K9" s="4"/>
      <c r="L9" s="4" t="s">
        <v>30</v>
      </c>
      <c r="M9" s="4" t="s">
        <v>86</v>
      </c>
      <c r="N9" s="34" t="s">
        <v>372</v>
      </c>
      <c r="O9" s="37"/>
    </row>
    <row r="10" spans="1:15" ht="18.75" customHeight="1">
      <c r="A10" s="148"/>
      <c r="B10" s="41">
        <f>B9+G9</f>
        <v>30002</v>
      </c>
      <c r="C10" s="13">
        <f>C9+G9</f>
        <v>1</v>
      </c>
      <c r="D10" s="13" t="str">
        <f t="shared" si="0"/>
        <v>1</v>
      </c>
      <c r="E10" s="3">
        <v>4</v>
      </c>
      <c r="G10" s="3">
        <v>2</v>
      </c>
      <c r="H10" s="3">
        <f>G10*2</f>
        <v>4</v>
      </c>
      <c r="I10" s="11" t="s">
        <v>676</v>
      </c>
      <c r="J10" s="5" t="s">
        <v>677</v>
      </c>
      <c r="K10" s="5"/>
      <c r="L10" s="5" t="s">
        <v>332</v>
      </c>
      <c r="M10" s="5" t="s">
        <v>86</v>
      </c>
      <c r="N10" s="2" t="s">
        <v>432</v>
      </c>
      <c r="O10" s="38" t="s">
        <v>678</v>
      </c>
    </row>
    <row r="11" spans="1:15" ht="18.75">
      <c r="A11" s="148"/>
      <c r="B11" s="89">
        <f t="shared" ref="B11:B21" si="2">C11+30001</f>
        <v>30004</v>
      </c>
      <c r="C11" s="13">
        <f t="shared" ref="C11:C12" si="3">C10+G10</f>
        <v>3</v>
      </c>
      <c r="D11" s="13" t="str">
        <f t="shared" si="0"/>
        <v>3</v>
      </c>
      <c r="E11" s="3">
        <v>4</v>
      </c>
      <c r="G11" s="3">
        <v>1</v>
      </c>
      <c r="H11" s="3">
        <f t="shared" si="1"/>
        <v>2</v>
      </c>
      <c r="I11" s="11" t="s">
        <v>377</v>
      </c>
      <c r="K11" s="5"/>
      <c r="L11" s="5" t="s">
        <v>30</v>
      </c>
      <c r="M11" s="5" t="s">
        <v>86</v>
      </c>
      <c r="N11" s="35" t="s">
        <v>378</v>
      </c>
      <c r="O11" s="38"/>
    </row>
    <row r="12" spans="1:15" ht="18.75" customHeight="1">
      <c r="A12" s="148"/>
      <c r="B12" s="89">
        <f t="shared" si="2"/>
        <v>30005</v>
      </c>
      <c r="C12" s="13">
        <f t="shared" si="3"/>
        <v>4</v>
      </c>
      <c r="D12" s="13" t="str">
        <f t="shared" si="0"/>
        <v>4</v>
      </c>
      <c r="E12" s="3">
        <v>4</v>
      </c>
      <c r="G12" s="3">
        <v>2</v>
      </c>
      <c r="H12" s="3">
        <f t="shared" si="1"/>
        <v>4</v>
      </c>
      <c r="I12" s="11" t="s">
        <v>545</v>
      </c>
      <c r="J12" s="5" t="s">
        <v>679</v>
      </c>
      <c r="K12" s="5"/>
      <c r="L12" s="5" t="s">
        <v>332</v>
      </c>
      <c r="M12" s="5" t="s">
        <v>86</v>
      </c>
      <c r="N12" s="2" t="s">
        <v>435</v>
      </c>
      <c r="O12" s="38" t="s">
        <v>678</v>
      </c>
    </row>
    <row r="13" spans="1:15" ht="18.75">
      <c r="A13" s="148"/>
      <c r="B13" s="89">
        <f t="shared" si="2"/>
        <v>30007</v>
      </c>
      <c r="C13" s="13">
        <f t="shared" ref="C13:C21" si="4">C12+G12</f>
        <v>6</v>
      </c>
      <c r="D13" s="13" t="str">
        <f t="shared" si="0"/>
        <v>6</v>
      </c>
      <c r="E13" s="3">
        <v>4</v>
      </c>
      <c r="G13" s="3">
        <v>1</v>
      </c>
      <c r="H13" s="3">
        <f t="shared" si="1"/>
        <v>2</v>
      </c>
      <c r="I13" s="11" t="s">
        <v>506</v>
      </c>
      <c r="K13" s="5"/>
      <c r="L13" s="5" t="s">
        <v>30</v>
      </c>
      <c r="M13" s="5" t="s">
        <v>86</v>
      </c>
      <c r="N13" s="35" t="s">
        <v>507</v>
      </c>
      <c r="O13" s="38" t="s">
        <v>678</v>
      </c>
    </row>
    <row r="14" spans="1:15" ht="18.75" customHeight="1">
      <c r="A14" s="148"/>
      <c r="B14" s="89">
        <f t="shared" si="2"/>
        <v>30008</v>
      </c>
      <c r="C14" s="13">
        <f t="shared" si="4"/>
        <v>7</v>
      </c>
      <c r="D14" s="13" t="str">
        <f t="shared" si="0"/>
        <v>7</v>
      </c>
      <c r="E14" s="3">
        <v>4</v>
      </c>
      <c r="G14" s="3">
        <v>2</v>
      </c>
      <c r="H14" s="3">
        <f t="shared" si="1"/>
        <v>4</v>
      </c>
      <c r="I14" s="11" t="s">
        <v>508</v>
      </c>
      <c r="K14" s="5"/>
      <c r="L14" s="5" t="s">
        <v>34</v>
      </c>
      <c r="M14" s="5" t="s">
        <v>86</v>
      </c>
      <c r="N14" s="35" t="s">
        <v>509</v>
      </c>
      <c r="O14" s="38" t="s">
        <v>678</v>
      </c>
    </row>
    <row r="15" spans="1:15" ht="18.75" customHeight="1">
      <c r="A15" s="148"/>
      <c r="B15" s="89">
        <f t="shared" si="2"/>
        <v>30010</v>
      </c>
      <c r="C15" s="13">
        <f t="shared" si="4"/>
        <v>9</v>
      </c>
      <c r="D15" s="13" t="str">
        <f t="shared" si="0"/>
        <v>9</v>
      </c>
      <c r="E15" s="3">
        <v>4</v>
      </c>
      <c r="G15" s="3">
        <v>2</v>
      </c>
      <c r="H15" s="3">
        <f t="shared" si="1"/>
        <v>4</v>
      </c>
      <c r="I15" s="11" t="s">
        <v>510</v>
      </c>
      <c r="K15" s="5"/>
      <c r="L15" s="5" t="s">
        <v>34</v>
      </c>
      <c r="M15" s="5" t="s">
        <v>86</v>
      </c>
      <c r="N15" s="35" t="s">
        <v>511</v>
      </c>
      <c r="O15" s="38" t="s">
        <v>678</v>
      </c>
    </row>
    <row r="16" spans="1:15" ht="18.75" customHeight="1">
      <c r="A16" s="148"/>
      <c r="B16" s="89">
        <f t="shared" si="2"/>
        <v>30012</v>
      </c>
      <c r="C16" s="13">
        <f t="shared" si="4"/>
        <v>11</v>
      </c>
      <c r="D16" s="13" t="str">
        <f t="shared" si="0"/>
        <v>B</v>
      </c>
      <c r="E16" s="3">
        <v>4</v>
      </c>
      <c r="G16" s="3">
        <v>2</v>
      </c>
      <c r="H16" s="3">
        <f t="shared" si="1"/>
        <v>4</v>
      </c>
      <c r="I16" s="11" t="s">
        <v>512</v>
      </c>
      <c r="K16" s="5"/>
      <c r="L16" s="5" t="s">
        <v>34</v>
      </c>
      <c r="M16" s="5" t="s">
        <v>86</v>
      </c>
      <c r="N16" s="35" t="s">
        <v>513</v>
      </c>
      <c r="O16" s="38" t="s">
        <v>678</v>
      </c>
    </row>
    <row r="17" spans="1:15" ht="18.75" customHeight="1">
      <c r="A17" s="148"/>
      <c r="B17" s="89">
        <f t="shared" si="2"/>
        <v>30014</v>
      </c>
      <c r="C17" s="13">
        <f t="shared" si="4"/>
        <v>13</v>
      </c>
      <c r="D17" s="13" t="str">
        <f t="shared" si="0"/>
        <v>D</v>
      </c>
      <c r="E17" s="3">
        <v>4</v>
      </c>
      <c r="G17" s="3">
        <v>2</v>
      </c>
      <c r="H17" s="3">
        <f t="shared" si="1"/>
        <v>4</v>
      </c>
      <c r="I17" s="11" t="s">
        <v>514</v>
      </c>
      <c r="K17" s="5"/>
      <c r="L17" s="5" t="s">
        <v>34</v>
      </c>
      <c r="M17" s="5" t="s">
        <v>86</v>
      </c>
      <c r="N17" s="35" t="s">
        <v>515</v>
      </c>
      <c r="O17" s="38" t="s">
        <v>678</v>
      </c>
    </row>
    <row r="18" spans="1:15" ht="18.75" customHeight="1">
      <c r="A18" s="148"/>
      <c r="B18" s="89">
        <f t="shared" si="2"/>
        <v>30016</v>
      </c>
      <c r="C18" s="13">
        <f t="shared" si="4"/>
        <v>15</v>
      </c>
      <c r="D18" s="13" t="str">
        <f t="shared" si="0"/>
        <v>F</v>
      </c>
      <c r="E18" s="3">
        <v>4</v>
      </c>
      <c r="G18" s="3">
        <v>2</v>
      </c>
      <c r="H18" s="3">
        <f t="shared" si="1"/>
        <v>4</v>
      </c>
      <c r="I18" s="11" t="s">
        <v>516</v>
      </c>
      <c r="K18" s="5"/>
      <c r="L18" s="5" t="s">
        <v>34</v>
      </c>
      <c r="M18" s="5" t="s">
        <v>86</v>
      </c>
      <c r="N18" s="35" t="s">
        <v>517</v>
      </c>
      <c r="O18" s="38" t="s">
        <v>678</v>
      </c>
    </row>
    <row r="19" spans="1:15" ht="18.75" customHeight="1">
      <c r="A19" s="148"/>
      <c r="B19" s="89">
        <f t="shared" si="2"/>
        <v>30018</v>
      </c>
      <c r="C19" s="13">
        <f t="shared" si="4"/>
        <v>17</v>
      </c>
      <c r="D19" s="13" t="str">
        <f t="shared" si="0"/>
        <v>11</v>
      </c>
      <c r="E19" s="3">
        <v>4</v>
      </c>
      <c r="G19" s="3">
        <v>2</v>
      </c>
      <c r="H19" s="3">
        <f t="shared" si="1"/>
        <v>4</v>
      </c>
      <c r="I19" s="11" t="s">
        <v>518</v>
      </c>
      <c r="K19" s="5"/>
      <c r="L19" s="5" t="s">
        <v>34</v>
      </c>
      <c r="M19" s="5" t="s">
        <v>86</v>
      </c>
      <c r="N19" s="35" t="s">
        <v>519</v>
      </c>
      <c r="O19" s="38" t="s">
        <v>678</v>
      </c>
    </row>
    <row r="20" spans="1:15" ht="18.75" customHeight="1">
      <c r="A20" s="148"/>
      <c r="B20" s="89">
        <f t="shared" si="2"/>
        <v>30020</v>
      </c>
      <c r="C20" s="13">
        <f t="shared" si="4"/>
        <v>19</v>
      </c>
      <c r="D20" s="13" t="str">
        <f t="shared" si="0"/>
        <v>13</v>
      </c>
      <c r="E20" s="3">
        <v>4</v>
      </c>
      <c r="G20" s="3">
        <v>2</v>
      </c>
      <c r="H20" s="3">
        <f t="shared" si="1"/>
        <v>4</v>
      </c>
      <c r="I20" s="11" t="s">
        <v>520</v>
      </c>
      <c r="K20" s="5"/>
      <c r="L20" s="5" t="s">
        <v>34</v>
      </c>
      <c r="M20" s="5" t="s">
        <v>86</v>
      </c>
      <c r="N20" s="35" t="s">
        <v>521</v>
      </c>
      <c r="O20" s="38" t="s">
        <v>678</v>
      </c>
    </row>
    <row r="21" spans="1:15" ht="18.75" customHeight="1" thickBot="1">
      <c r="A21" s="149"/>
      <c r="B21" s="97">
        <f t="shared" si="2"/>
        <v>30022</v>
      </c>
      <c r="C21" s="74">
        <f t="shared" si="4"/>
        <v>21</v>
      </c>
      <c r="D21" s="74" t="str">
        <f t="shared" si="0"/>
        <v>15</v>
      </c>
      <c r="E21" s="3">
        <v>4</v>
      </c>
      <c r="G21" s="3">
        <v>2</v>
      </c>
      <c r="H21" s="3">
        <f t="shared" si="1"/>
        <v>4</v>
      </c>
      <c r="I21" s="11" t="s">
        <v>522</v>
      </c>
      <c r="K21" s="5"/>
      <c r="L21" s="5" t="s">
        <v>34</v>
      </c>
      <c r="M21" s="5" t="s">
        <v>86</v>
      </c>
      <c r="N21" s="35" t="s">
        <v>523</v>
      </c>
      <c r="O21" s="38" t="s">
        <v>678</v>
      </c>
    </row>
    <row r="22" spans="1:15" ht="30">
      <c r="A22" s="147" t="s">
        <v>384</v>
      </c>
      <c r="B22" s="98">
        <f t="shared" ref="B22:B47" si="5">C22+40001</f>
        <v>40029</v>
      </c>
      <c r="C22" s="99">
        <f>(28+QUOTIENT((I4-1),2))</f>
        <v>28</v>
      </c>
      <c r="D22" s="99" t="str">
        <f t="shared" si="0"/>
        <v>1C</v>
      </c>
      <c r="E22" s="100">
        <v>3</v>
      </c>
      <c r="F22" s="100"/>
      <c r="G22" s="100">
        <v>1</v>
      </c>
      <c r="H22" s="100">
        <v>2</v>
      </c>
      <c r="I22" s="101" t="s">
        <v>385</v>
      </c>
      <c r="J22" s="102" t="s">
        <v>133</v>
      </c>
      <c r="K22" s="103"/>
      <c r="L22" s="104" t="s">
        <v>130</v>
      </c>
      <c r="M22" s="104" t="s">
        <v>86</v>
      </c>
      <c r="N22" s="105" t="s">
        <v>386</v>
      </c>
      <c r="O22" s="106"/>
    </row>
    <row r="23" spans="1:15" ht="30">
      <c r="A23" s="148"/>
      <c r="B23" s="107">
        <f t="shared" si="5"/>
        <v>40069</v>
      </c>
      <c r="C23" s="108">
        <f>(68+QUOTIENT((I4-1),2))</f>
        <v>68</v>
      </c>
      <c r="D23" s="99" t="str">
        <f t="shared" si="0"/>
        <v>44</v>
      </c>
      <c r="E23" s="109">
        <v>3</v>
      </c>
      <c r="F23" s="109"/>
      <c r="G23" s="109">
        <v>1</v>
      </c>
      <c r="H23" s="109">
        <f t="shared" ref="H23:H47" si="6">G23*2</f>
        <v>2</v>
      </c>
      <c r="I23" s="110" t="s">
        <v>387</v>
      </c>
      <c r="J23" s="111" t="s">
        <v>158</v>
      </c>
      <c r="K23" s="112"/>
      <c r="L23" s="113" t="s">
        <v>130</v>
      </c>
      <c r="M23" s="113" t="s">
        <v>86</v>
      </c>
      <c r="N23" s="36" t="s">
        <v>386</v>
      </c>
      <c r="O23" s="114"/>
    </row>
    <row r="24" spans="1:15" ht="30.75" thickBot="1">
      <c r="A24" s="148"/>
      <c r="B24" s="98">
        <f t="shared" si="5"/>
        <v>40189</v>
      </c>
      <c r="C24" s="99">
        <f>(188+QUOTIENT((I4-1),2))</f>
        <v>188</v>
      </c>
      <c r="D24" s="99" t="str">
        <f t="shared" si="0"/>
        <v>BC</v>
      </c>
      <c r="E24" s="109">
        <v>3</v>
      </c>
      <c r="F24" s="109"/>
      <c r="G24" s="109">
        <v>1</v>
      </c>
      <c r="H24" s="109">
        <f t="shared" si="6"/>
        <v>2</v>
      </c>
      <c r="I24" s="110" t="s">
        <v>388</v>
      </c>
      <c r="J24" s="113" t="s">
        <v>82</v>
      </c>
      <c r="K24" s="109"/>
      <c r="L24" s="113" t="s">
        <v>130</v>
      </c>
      <c r="M24" s="113" t="s">
        <v>86</v>
      </c>
      <c r="N24" s="36" t="s">
        <v>386</v>
      </c>
      <c r="O24" s="38" t="s">
        <v>678</v>
      </c>
    </row>
    <row r="25" spans="1:15" ht="52.5" customHeight="1">
      <c r="A25" s="147" t="s">
        <v>389</v>
      </c>
      <c r="B25" s="12">
        <f t="shared" si="5"/>
        <v>40401</v>
      </c>
      <c r="C25" s="32">
        <f>(400+(I4-1)*40)</f>
        <v>400</v>
      </c>
      <c r="D25" s="32" t="str">
        <f t="shared" si="0"/>
        <v>190</v>
      </c>
      <c r="E25" s="6">
        <v>3</v>
      </c>
      <c r="F25" s="6">
        <v>16</v>
      </c>
      <c r="G25" s="6">
        <v>1</v>
      </c>
      <c r="H25" s="6">
        <f t="shared" si="6"/>
        <v>2</v>
      </c>
      <c r="I25" s="10" t="s">
        <v>390</v>
      </c>
      <c r="J25" s="4" t="s">
        <v>391</v>
      </c>
      <c r="K25" s="6">
        <v>120</v>
      </c>
      <c r="L25" s="4" t="s">
        <v>30</v>
      </c>
      <c r="M25" s="4" t="s">
        <v>31</v>
      </c>
      <c r="N25" s="105" t="s">
        <v>392</v>
      </c>
      <c r="O25" s="37" t="s">
        <v>678</v>
      </c>
    </row>
    <row r="26" spans="1:15" ht="37.5" customHeight="1">
      <c r="A26" s="148"/>
      <c r="B26" s="89">
        <f t="shared" si="5"/>
        <v>40402</v>
      </c>
      <c r="C26" s="13">
        <f>C25+G25</f>
        <v>401</v>
      </c>
      <c r="D26" s="13" t="str">
        <f t="shared" si="0"/>
        <v>191</v>
      </c>
      <c r="E26" s="3">
        <v>3</v>
      </c>
      <c r="F26" s="3">
        <v>16</v>
      </c>
      <c r="G26" s="3">
        <v>1</v>
      </c>
      <c r="H26" s="3">
        <f t="shared" si="6"/>
        <v>2</v>
      </c>
      <c r="I26" s="11" t="s">
        <v>393</v>
      </c>
      <c r="J26" s="5" t="s">
        <v>394</v>
      </c>
      <c r="K26" s="3">
        <v>600</v>
      </c>
      <c r="L26" s="5" t="s">
        <v>30</v>
      </c>
      <c r="M26" s="5" t="s">
        <v>31</v>
      </c>
      <c r="N26" s="36" t="s">
        <v>395</v>
      </c>
      <c r="O26" s="38" t="s">
        <v>678</v>
      </c>
    </row>
    <row r="27" spans="1:15" ht="37.5" customHeight="1">
      <c r="A27" s="148"/>
      <c r="B27" s="89">
        <f t="shared" si="5"/>
        <v>40403</v>
      </c>
      <c r="C27" s="13">
        <f t="shared" ref="C27:C47" si="7">C26+G26</f>
        <v>402</v>
      </c>
      <c r="D27" s="118" t="str">
        <f>DEC2HEX(C27)</f>
        <v>192</v>
      </c>
      <c r="E27" s="3">
        <v>3</v>
      </c>
      <c r="F27" s="3">
        <v>16</v>
      </c>
      <c r="G27" s="3">
        <v>2</v>
      </c>
      <c r="H27" s="3">
        <f>G27*2</f>
        <v>4</v>
      </c>
      <c r="I27" s="11" t="s">
        <v>263</v>
      </c>
      <c r="K27" s="3">
        <v>0</v>
      </c>
      <c r="L27" s="5" t="s">
        <v>34</v>
      </c>
      <c r="M27" s="5" t="s">
        <v>31</v>
      </c>
      <c r="N27" s="36" t="s">
        <v>396</v>
      </c>
      <c r="O27" s="38" t="s">
        <v>678</v>
      </c>
    </row>
    <row r="28" spans="1:15" ht="37.5" customHeight="1">
      <c r="A28" s="148"/>
      <c r="B28" s="89">
        <f t="shared" si="5"/>
        <v>40405</v>
      </c>
      <c r="C28" s="13">
        <f t="shared" si="7"/>
        <v>404</v>
      </c>
      <c r="D28" s="13" t="str">
        <f t="shared" si="0"/>
        <v>194</v>
      </c>
      <c r="E28" s="3">
        <v>3</v>
      </c>
      <c r="F28" s="3">
        <v>16</v>
      </c>
      <c r="G28" s="3">
        <v>2</v>
      </c>
      <c r="H28" s="3">
        <f t="shared" si="6"/>
        <v>4</v>
      </c>
      <c r="I28" s="11" t="s">
        <v>330</v>
      </c>
      <c r="J28" s="84" t="s">
        <v>397</v>
      </c>
      <c r="K28" s="3">
        <v>433.92</v>
      </c>
      <c r="L28" s="5" t="s">
        <v>332</v>
      </c>
      <c r="M28" s="5" t="s">
        <v>31</v>
      </c>
      <c r="N28" s="36" t="s">
        <v>398</v>
      </c>
      <c r="O28" s="38" t="s">
        <v>678</v>
      </c>
    </row>
    <row r="29" spans="1:15" ht="60" customHeight="1">
      <c r="A29" s="148"/>
      <c r="B29" s="89">
        <f t="shared" si="5"/>
        <v>40407</v>
      </c>
      <c r="C29" s="13">
        <f t="shared" si="7"/>
        <v>406</v>
      </c>
      <c r="D29" s="13" t="str">
        <f t="shared" si="0"/>
        <v>196</v>
      </c>
      <c r="E29" s="3">
        <v>3</v>
      </c>
      <c r="F29" s="3">
        <v>16</v>
      </c>
      <c r="G29" s="3">
        <v>1</v>
      </c>
      <c r="H29" s="3">
        <f t="shared" si="6"/>
        <v>2</v>
      </c>
      <c r="I29" s="11" t="s">
        <v>334</v>
      </c>
      <c r="J29" s="5" t="s">
        <v>335</v>
      </c>
      <c r="K29" s="3">
        <v>15</v>
      </c>
      <c r="L29" s="5" t="s">
        <v>210</v>
      </c>
      <c r="M29" s="5" t="s">
        <v>31</v>
      </c>
      <c r="N29" s="36" t="s">
        <v>399</v>
      </c>
      <c r="O29" s="38" t="s">
        <v>678</v>
      </c>
    </row>
    <row r="30" spans="1:15" ht="45" customHeight="1">
      <c r="A30" s="148"/>
      <c r="B30" s="89">
        <f t="shared" si="5"/>
        <v>40408</v>
      </c>
      <c r="C30" s="13">
        <f t="shared" si="7"/>
        <v>407</v>
      </c>
      <c r="D30" s="13" t="str">
        <f t="shared" si="0"/>
        <v>197</v>
      </c>
      <c r="E30" s="3">
        <v>3</v>
      </c>
      <c r="F30" s="3">
        <v>16</v>
      </c>
      <c r="G30" s="3">
        <v>1</v>
      </c>
      <c r="H30" s="3">
        <f t="shared" si="6"/>
        <v>2</v>
      </c>
      <c r="I30" s="11" t="s">
        <v>337</v>
      </c>
      <c r="J30" s="5" t="s">
        <v>79</v>
      </c>
      <c r="K30" s="3">
        <v>0</v>
      </c>
      <c r="L30" s="5" t="s">
        <v>30</v>
      </c>
      <c r="M30" s="5" t="s">
        <v>31</v>
      </c>
      <c r="N30" s="36" t="s">
        <v>400</v>
      </c>
      <c r="O30" s="38" t="s">
        <v>678</v>
      </c>
    </row>
    <row r="31" spans="1:15" ht="30" customHeight="1">
      <c r="A31" s="148"/>
      <c r="B31" s="89">
        <f t="shared" si="5"/>
        <v>40409</v>
      </c>
      <c r="C31" s="13">
        <f t="shared" si="7"/>
        <v>408</v>
      </c>
      <c r="D31" s="118" t="str">
        <f>DEC2HEX(C31)</f>
        <v>198</v>
      </c>
      <c r="E31" s="3">
        <v>3</v>
      </c>
      <c r="F31" s="3">
        <v>16</v>
      </c>
      <c r="G31" s="3">
        <v>2</v>
      </c>
      <c r="H31" s="3">
        <f>G31*2</f>
        <v>4</v>
      </c>
      <c r="I31" s="11" t="s">
        <v>401</v>
      </c>
      <c r="K31" s="3">
        <v>1</v>
      </c>
      <c r="L31" s="5" t="s">
        <v>332</v>
      </c>
      <c r="M31" s="5" t="s">
        <v>31</v>
      </c>
      <c r="N31" s="36" t="s">
        <v>402</v>
      </c>
      <c r="O31" s="38" t="s">
        <v>678</v>
      </c>
    </row>
    <row r="32" spans="1:15" ht="30" customHeight="1">
      <c r="A32" s="148"/>
      <c r="B32" s="89">
        <f t="shared" si="5"/>
        <v>40411</v>
      </c>
      <c r="C32" s="13">
        <f t="shared" si="7"/>
        <v>410</v>
      </c>
      <c r="D32" s="118" t="str">
        <f>DEC2HEX(C32)</f>
        <v>19A</v>
      </c>
      <c r="E32" s="3">
        <v>3</v>
      </c>
      <c r="F32" s="3">
        <v>16</v>
      </c>
      <c r="G32" s="3">
        <v>2</v>
      </c>
      <c r="H32" s="3">
        <f>G32*2</f>
        <v>4</v>
      </c>
      <c r="I32" s="11" t="s">
        <v>403</v>
      </c>
      <c r="K32" s="3">
        <v>0</v>
      </c>
      <c r="L32" s="5" t="s">
        <v>332</v>
      </c>
      <c r="M32" s="5" t="s">
        <v>31</v>
      </c>
      <c r="N32" s="36" t="s">
        <v>402</v>
      </c>
      <c r="O32" s="38" t="s">
        <v>678</v>
      </c>
    </row>
    <row r="33" spans="1:15" ht="30" customHeight="1">
      <c r="A33" s="148"/>
      <c r="B33" s="89">
        <f t="shared" si="5"/>
        <v>40413</v>
      </c>
      <c r="C33" s="13">
        <f t="shared" si="7"/>
        <v>412</v>
      </c>
      <c r="D33" s="13" t="str">
        <f t="shared" si="0"/>
        <v>19C</v>
      </c>
      <c r="E33" s="3">
        <v>3</v>
      </c>
      <c r="F33" s="3">
        <v>16</v>
      </c>
      <c r="G33" s="3">
        <v>2</v>
      </c>
      <c r="H33" s="3">
        <f t="shared" si="6"/>
        <v>4</v>
      </c>
      <c r="I33" s="11" t="s">
        <v>404</v>
      </c>
      <c r="K33" s="3">
        <v>1</v>
      </c>
      <c r="L33" s="5" t="s">
        <v>332</v>
      </c>
      <c r="M33" s="5" t="s">
        <v>31</v>
      </c>
      <c r="N33" s="36" t="s">
        <v>405</v>
      </c>
      <c r="O33" s="38" t="s">
        <v>678</v>
      </c>
    </row>
    <row r="34" spans="1:15" ht="30" customHeight="1">
      <c r="A34" s="148"/>
      <c r="B34" s="89">
        <f t="shared" si="5"/>
        <v>40415</v>
      </c>
      <c r="C34" s="13">
        <f t="shared" si="7"/>
        <v>414</v>
      </c>
      <c r="D34" s="13" t="str">
        <f t="shared" si="0"/>
        <v>19E</v>
      </c>
      <c r="E34" s="3">
        <v>3</v>
      </c>
      <c r="F34" s="3">
        <v>16</v>
      </c>
      <c r="G34" s="3">
        <v>2</v>
      </c>
      <c r="H34" s="3">
        <f t="shared" si="6"/>
        <v>4</v>
      </c>
      <c r="I34" s="11" t="s">
        <v>406</v>
      </c>
      <c r="K34" s="3">
        <v>0</v>
      </c>
      <c r="L34" s="5" t="s">
        <v>332</v>
      </c>
      <c r="M34" s="5" t="s">
        <v>31</v>
      </c>
      <c r="N34" s="36" t="s">
        <v>405</v>
      </c>
      <c r="O34" s="38" t="s">
        <v>678</v>
      </c>
    </row>
    <row r="35" spans="1:15" ht="45" customHeight="1">
      <c r="A35" s="148"/>
      <c r="B35" s="89">
        <f t="shared" si="5"/>
        <v>40417</v>
      </c>
      <c r="C35" s="13">
        <f t="shared" si="7"/>
        <v>416</v>
      </c>
      <c r="D35" s="13" t="str">
        <f t="shared" si="0"/>
        <v>1A0</v>
      </c>
      <c r="E35" s="3">
        <v>3</v>
      </c>
      <c r="F35" s="3">
        <v>16</v>
      </c>
      <c r="G35" s="3">
        <v>2</v>
      </c>
      <c r="H35" s="3">
        <f t="shared" si="6"/>
        <v>4</v>
      </c>
      <c r="I35" s="11" t="s">
        <v>407</v>
      </c>
      <c r="K35" s="3">
        <v>0</v>
      </c>
      <c r="L35" s="5" t="s">
        <v>332</v>
      </c>
      <c r="M35" s="5" t="s">
        <v>31</v>
      </c>
      <c r="N35" s="36" t="s">
        <v>408</v>
      </c>
      <c r="O35" s="38" t="s">
        <v>678</v>
      </c>
    </row>
    <row r="36" spans="1:15" ht="18.75" customHeight="1">
      <c r="A36" s="148"/>
      <c r="B36" s="89">
        <f t="shared" si="5"/>
        <v>40419</v>
      </c>
      <c r="C36" s="13">
        <f t="shared" si="7"/>
        <v>418</v>
      </c>
      <c r="D36" s="13" t="str">
        <f t="shared" si="0"/>
        <v>1A2</v>
      </c>
      <c r="E36" s="3">
        <v>3</v>
      </c>
      <c r="F36" s="3">
        <v>16</v>
      </c>
      <c r="G36" s="3">
        <v>2</v>
      </c>
      <c r="H36" s="3">
        <f t="shared" si="6"/>
        <v>4</v>
      </c>
      <c r="I36" s="11" t="s">
        <v>409</v>
      </c>
      <c r="K36" s="3">
        <v>0</v>
      </c>
      <c r="L36" s="5" t="s">
        <v>332</v>
      </c>
      <c r="M36" s="5" t="s">
        <v>31</v>
      </c>
      <c r="N36" s="2" t="s">
        <v>524</v>
      </c>
      <c r="O36" s="38" t="s">
        <v>678</v>
      </c>
    </row>
    <row r="37" spans="1:15" ht="18.75" customHeight="1">
      <c r="A37" s="148"/>
      <c r="B37" s="89">
        <f t="shared" si="5"/>
        <v>40421</v>
      </c>
      <c r="C37" s="13">
        <f t="shared" si="7"/>
        <v>420</v>
      </c>
      <c r="D37" s="13" t="str">
        <f t="shared" si="0"/>
        <v>1A4</v>
      </c>
      <c r="E37" s="3">
        <v>3</v>
      </c>
      <c r="F37" s="3">
        <v>16</v>
      </c>
      <c r="G37" s="3">
        <v>2</v>
      </c>
      <c r="H37" s="3">
        <f t="shared" si="6"/>
        <v>4</v>
      </c>
      <c r="I37" s="11" t="s">
        <v>411</v>
      </c>
      <c r="K37" s="3">
        <v>0</v>
      </c>
      <c r="L37" s="5" t="s">
        <v>332</v>
      </c>
      <c r="M37" s="5" t="s">
        <v>31</v>
      </c>
      <c r="N37" s="2" t="s">
        <v>525</v>
      </c>
      <c r="O37" s="38" t="s">
        <v>678</v>
      </c>
    </row>
    <row r="38" spans="1:15" ht="18.75" customHeight="1">
      <c r="A38" s="148"/>
      <c r="B38" s="89">
        <f t="shared" si="5"/>
        <v>40423</v>
      </c>
      <c r="C38" s="13">
        <f t="shared" si="7"/>
        <v>422</v>
      </c>
      <c r="D38" s="13" t="str">
        <f t="shared" si="0"/>
        <v>1A6</v>
      </c>
      <c r="E38" s="3">
        <v>3</v>
      </c>
      <c r="F38" s="3">
        <v>16</v>
      </c>
      <c r="G38" s="3">
        <v>2</v>
      </c>
      <c r="H38" s="3">
        <f t="shared" si="6"/>
        <v>4</v>
      </c>
      <c r="I38" s="11" t="s">
        <v>413</v>
      </c>
      <c r="K38" s="3">
        <v>0</v>
      </c>
      <c r="L38" s="5" t="s">
        <v>332</v>
      </c>
      <c r="M38" s="5" t="s">
        <v>31</v>
      </c>
      <c r="N38" s="2" t="s">
        <v>526</v>
      </c>
      <c r="O38" s="38" t="s">
        <v>678</v>
      </c>
    </row>
    <row r="39" spans="1:15" ht="18.75" customHeight="1" thickBot="1">
      <c r="A39" s="148"/>
      <c r="B39" s="89">
        <f t="shared" si="5"/>
        <v>40425</v>
      </c>
      <c r="C39" s="13">
        <f t="shared" si="7"/>
        <v>424</v>
      </c>
      <c r="D39" s="13" t="str">
        <f t="shared" si="0"/>
        <v>1A8</v>
      </c>
      <c r="E39" s="3">
        <v>3</v>
      </c>
      <c r="F39" s="3">
        <v>16</v>
      </c>
      <c r="G39" s="3">
        <v>2</v>
      </c>
      <c r="H39" s="3">
        <f t="shared" si="6"/>
        <v>4</v>
      </c>
      <c r="I39" s="11" t="s">
        <v>415</v>
      </c>
      <c r="K39" s="3">
        <v>0</v>
      </c>
      <c r="L39" s="5" t="s">
        <v>332</v>
      </c>
      <c r="M39" s="5" t="s">
        <v>31</v>
      </c>
      <c r="N39" s="2" t="s">
        <v>527</v>
      </c>
      <c r="O39" s="38" t="s">
        <v>678</v>
      </c>
    </row>
    <row r="40" spans="1:15" ht="18.75" hidden="1" customHeight="1">
      <c r="A40" s="148"/>
      <c r="B40" s="89">
        <f t="shared" si="5"/>
        <v>40427</v>
      </c>
      <c r="C40" s="13">
        <f t="shared" si="7"/>
        <v>426</v>
      </c>
      <c r="D40" s="118" t="str">
        <f>DEC2HEX(C40)</f>
        <v>1AA</v>
      </c>
      <c r="E40" s="3">
        <v>16</v>
      </c>
      <c r="G40" s="3">
        <v>2</v>
      </c>
      <c r="H40" s="3">
        <f>G40*2</f>
        <v>4</v>
      </c>
      <c r="I40" s="11" t="s">
        <v>345</v>
      </c>
      <c r="K40" s="5"/>
      <c r="M40" s="5" t="s">
        <v>31</v>
      </c>
      <c r="N40" s="122"/>
      <c r="O40" s="38" t="s">
        <v>376</v>
      </c>
    </row>
    <row r="41" spans="1:15" ht="18.75" hidden="1" customHeight="1">
      <c r="A41" s="148"/>
      <c r="B41" s="89">
        <f t="shared" si="5"/>
        <v>40429</v>
      </c>
      <c r="C41" s="13">
        <f t="shared" si="7"/>
        <v>428</v>
      </c>
      <c r="D41" s="118" t="str">
        <f>DEC2HEX(C41)</f>
        <v>1AC</v>
      </c>
      <c r="E41" s="3">
        <v>16</v>
      </c>
      <c r="G41" s="3">
        <v>2</v>
      </c>
      <c r="H41" s="3">
        <f>G41*2</f>
        <v>4</v>
      </c>
      <c r="I41" s="11" t="s">
        <v>345</v>
      </c>
      <c r="K41" s="5"/>
      <c r="M41" s="5" t="s">
        <v>31</v>
      </c>
      <c r="N41" s="122"/>
      <c r="O41" s="38" t="s">
        <v>376</v>
      </c>
    </row>
    <row r="42" spans="1:15" ht="30" hidden="1" customHeight="1">
      <c r="A42" s="148"/>
      <c r="B42" s="89">
        <f t="shared" si="5"/>
        <v>40431</v>
      </c>
      <c r="C42" s="13">
        <f t="shared" si="7"/>
        <v>430</v>
      </c>
      <c r="D42" s="13" t="str">
        <f t="shared" ref="D42:D43" si="8">DEC2HEX(C42)</f>
        <v>1AE</v>
      </c>
      <c r="E42" s="3">
        <v>16</v>
      </c>
      <c r="G42" s="3">
        <v>1</v>
      </c>
      <c r="H42" s="3">
        <f t="shared" ref="H42:H43" si="9">G42*2</f>
        <v>2</v>
      </c>
      <c r="I42" s="11" t="s">
        <v>345</v>
      </c>
      <c r="M42" s="5" t="s">
        <v>31</v>
      </c>
      <c r="N42" s="36"/>
      <c r="O42" s="38" t="s">
        <v>376</v>
      </c>
    </row>
    <row r="43" spans="1:15" ht="30" hidden="1" customHeight="1">
      <c r="A43" s="148"/>
      <c r="B43" s="89">
        <f t="shared" si="5"/>
        <v>40432</v>
      </c>
      <c r="C43" s="13">
        <f t="shared" si="7"/>
        <v>431</v>
      </c>
      <c r="D43" s="13" t="str">
        <f t="shared" si="8"/>
        <v>1AF</v>
      </c>
      <c r="E43" s="3">
        <v>16</v>
      </c>
      <c r="G43" s="3">
        <v>1</v>
      </c>
      <c r="H43" s="3">
        <f t="shared" si="9"/>
        <v>2</v>
      </c>
      <c r="I43" s="11" t="s">
        <v>345</v>
      </c>
      <c r="M43" s="5" t="s">
        <v>31</v>
      </c>
      <c r="N43" s="36"/>
      <c r="O43" s="38" t="s">
        <v>376</v>
      </c>
    </row>
    <row r="44" spans="1:15" ht="18.75" hidden="1" customHeight="1">
      <c r="A44" s="148"/>
      <c r="B44" s="89">
        <f t="shared" si="5"/>
        <v>40433</v>
      </c>
      <c r="C44" s="13">
        <f t="shared" si="7"/>
        <v>432</v>
      </c>
      <c r="D44" s="13" t="str">
        <f t="shared" si="0"/>
        <v>1B0</v>
      </c>
      <c r="E44" s="3">
        <v>16</v>
      </c>
      <c r="G44" s="3">
        <v>5</v>
      </c>
      <c r="H44" s="3">
        <f t="shared" si="6"/>
        <v>10</v>
      </c>
      <c r="I44" s="11" t="s">
        <v>345</v>
      </c>
      <c r="M44" s="5" t="s">
        <v>31</v>
      </c>
      <c r="O44" s="38" t="s">
        <v>376</v>
      </c>
    </row>
    <row r="45" spans="1:15" ht="52.5" hidden="1" customHeight="1">
      <c r="A45" s="148"/>
      <c r="B45" s="89">
        <f t="shared" si="5"/>
        <v>40438</v>
      </c>
      <c r="C45" s="13">
        <f t="shared" si="7"/>
        <v>437</v>
      </c>
      <c r="D45" s="13" t="str">
        <f t="shared" si="0"/>
        <v>1B5</v>
      </c>
      <c r="E45" s="3">
        <v>16</v>
      </c>
      <c r="G45" s="3">
        <v>1</v>
      </c>
      <c r="H45" s="3">
        <f t="shared" si="6"/>
        <v>2</v>
      </c>
      <c r="I45" s="11" t="s">
        <v>420</v>
      </c>
      <c r="K45" s="85" t="s">
        <v>421</v>
      </c>
      <c r="L45" s="5" t="s">
        <v>422</v>
      </c>
      <c r="M45" s="5" t="s">
        <v>31</v>
      </c>
      <c r="N45" s="36" t="s">
        <v>423</v>
      </c>
      <c r="O45" s="38" t="s">
        <v>376</v>
      </c>
    </row>
    <row r="46" spans="1:15" ht="18.75" hidden="1" customHeight="1">
      <c r="A46" s="148"/>
      <c r="B46" s="89">
        <f t="shared" si="5"/>
        <v>40439</v>
      </c>
      <c r="C46" s="13">
        <f t="shared" si="7"/>
        <v>438</v>
      </c>
      <c r="D46" s="13" t="str">
        <f t="shared" si="0"/>
        <v>1B6</v>
      </c>
      <c r="E46" s="3">
        <v>16</v>
      </c>
      <c r="G46" s="3">
        <v>1</v>
      </c>
      <c r="H46" s="3">
        <f t="shared" si="6"/>
        <v>2</v>
      </c>
      <c r="I46" s="11" t="s">
        <v>424</v>
      </c>
      <c r="K46" s="85" t="s">
        <v>425</v>
      </c>
      <c r="L46" s="5" t="s">
        <v>422</v>
      </c>
      <c r="M46" s="5" t="s">
        <v>31</v>
      </c>
      <c r="N46" s="2" t="s">
        <v>426</v>
      </c>
      <c r="O46" s="38" t="s">
        <v>376</v>
      </c>
    </row>
    <row r="47" spans="1:15" ht="18.75" hidden="1" customHeight="1" thickBot="1">
      <c r="A47" s="149"/>
      <c r="B47" s="89">
        <f t="shared" si="5"/>
        <v>40440</v>
      </c>
      <c r="C47" s="13">
        <f t="shared" si="7"/>
        <v>439</v>
      </c>
      <c r="D47" s="74" t="str">
        <f t="shared" si="0"/>
        <v>1B7</v>
      </c>
      <c r="E47" s="90">
        <v>16</v>
      </c>
      <c r="F47" s="90"/>
      <c r="G47" s="90">
        <v>1</v>
      </c>
      <c r="H47" s="90">
        <f t="shared" si="6"/>
        <v>2</v>
      </c>
      <c r="I47" s="115" t="s">
        <v>427</v>
      </c>
      <c r="J47" s="92"/>
      <c r="K47" s="85" t="s">
        <v>428</v>
      </c>
      <c r="L47" s="92" t="s">
        <v>422</v>
      </c>
      <c r="M47" s="92" t="s">
        <v>31</v>
      </c>
      <c r="N47" s="2" t="s">
        <v>426</v>
      </c>
      <c r="O47" s="38" t="s">
        <v>376</v>
      </c>
    </row>
    <row r="48" spans="1:15" ht="18.75">
      <c r="A48" s="40"/>
      <c r="B48" s="32"/>
      <c r="C48" s="32"/>
      <c r="D48" s="32"/>
      <c r="E48" s="6"/>
      <c r="F48" s="6"/>
      <c r="G48" s="6"/>
      <c r="H48" s="6"/>
      <c r="I48" s="4"/>
      <c r="J48" s="4"/>
      <c r="K48" s="6"/>
      <c r="L48" s="4"/>
      <c r="M48" s="4"/>
      <c r="N48" s="34"/>
      <c r="O48" s="4"/>
    </row>
    <row r="49" spans="1:15" ht="18.75">
      <c r="B49" s="13"/>
      <c r="C49" s="13"/>
      <c r="D49" s="13"/>
    </row>
    <row r="50" spans="1:15" ht="18.75">
      <c r="B50" s="13"/>
      <c r="C50" s="13"/>
      <c r="D50" s="13"/>
    </row>
    <row r="51" spans="1:15" ht="18.75">
      <c r="B51" s="13"/>
      <c r="C51" s="13"/>
      <c r="D51" s="13"/>
    </row>
    <row r="52" spans="1:15" ht="18.75">
      <c r="B52" s="13"/>
      <c r="C52" s="13"/>
      <c r="D52" s="13"/>
    </row>
    <row r="53" spans="1:15" s="3" customFormat="1" ht="18.75">
      <c r="A53" s="1"/>
      <c r="B53" s="13"/>
      <c r="C53" s="13"/>
      <c r="D53" s="13"/>
      <c r="I53" s="5"/>
      <c r="J53" s="5"/>
      <c r="L53" s="5"/>
      <c r="M53" s="5"/>
      <c r="N53" s="2"/>
      <c r="O53" s="5"/>
    </row>
    <row r="54" spans="1:15" s="3" customFormat="1" ht="18.75">
      <c r="A54" s="1"/>
      <c r="B54" s="13"/>
      <c r="C54" s="13"/>
      <c r="D54" s="13"/>
      <c r="I54" s="5"/>
      <c r="J54" s="5"/>
      <c r="L54" s="5"/>
      <c r="M54" s="5"/>
      <c r="N54" s="2"/>
      <c r="O54" s="5"/>
    </row>
    <row r="55" spans="1:15" s="3" customFormat="1" ht="18.75">
      <c r="A55" s="1"/>
      <c r="B55" s="13"/>
      <c r="C55" s="13"/>
      <c r="D55" s="13"/>
      <c r="I55" s="5"/>
      <c r="J55" s="5"/>
      <c r="L55" s="5"/>
      <c r="M55" s="5"/>
      <c r="N55" s="2"/>
      <c r="O55" s="5"/>
    </row>
    <row r="56" spans="1:15" s="3" customFormat="1" ht="18.75">
      <c r="A56" s="1"/>
      <c r="B56" s="13"/>
      <c r="C56" s="13"/>
      <c r="D56" s="13"/>
      <c r="I56" s="5"/>
      <c r="J56" s="5"/>
      <c r="L56" s="5"/>
      <c r="M56" s="5"/>
      <c r="N56" s="2"/>
      <c r="O56" s="5"/>
    </row>
    <row r="57" spans="1:15" s="3" customFormat="1" ht="18.75">
      <c r="A57" s="1"/>
      <c r="B57" s="13"/>
      <c r="C57" s="13"/>
      <c r="D57" s="13"/>
      <c r="I57" s="5"/>
      <c r="J57" s="5"/>
      <c r="L57" s="5"/>
      <c r="M57" s="5"/>
      <c r="N57" s="2"/>
      <c r="O57" s="5"/>
    </row>
    <row r="58" spans="1:15" s="3" customFormat="1" ht="18.75">
      <c r="A58" s="1"/>
      <c r="B58" s="13"/>
      <c r="C58" s="13"/>
      <c r="D58" s="13"/>
      <c r="I58" s="5"/>
      <c r="J58" s="5"/>
      <c r="L58" s="5"/>
      <c r="M58" s="5"/>
      <c r="N58" s="2"/>
      <c r="O58" s="5"/>
    </row>
    <row r="59" spans="1:15" s="3" customFormat="1" ht="18.75">
      <c r="A59" s="1"/>
      <c r="B59" s="13"/>
      <c r="C59" s="13"/>
      <c r="D59" s="13"/>
      <c r="I59" s="5"/>
      <c r="J59" s="5"/>
      <c r="L59" s="5"/>
      <c r="M59" s="5"/>
      <c r="N59" s="2"/>
      <c r="O59" s="5"/>
    </row>
    <row r="60" spans="1:15" s="3" customFormat="1" ht="18.75">
      <c r="A60" s="1"/>
      <c r="B60" s="13"/>
      <c r="C60" s="13"/>
      <c r="D60" s="13"/>
      <c r="I60" s="5"/>
      <c r="J60" s="5"/>
      <c r="L60" s="5"/>
      <c r="M60" s="5"/>
      <c r="N60" s="2"/>
      <c r="O60" s="5"/>
    </row>
    <row r="61" spans="1:15" s="3" customFormat="1" ht="18.75">
      <c r="A61" s="1"/>
      <c r="B61" s="13"/>
      <c r="C61" s="13"/>
      <c r="D61" s="13"/>
      <c r="I61" s="5"/>
      <c r="J61" s="5"/>
      <c r="L61" s="5"/>
      <c r="M61" s="5"/>
      <c r="N61" s="2"/>
      <c r="O61" s="5"/>
    </row>
  </sheetData>
  <sheetProtection algorithmName="SHA-512" hashValue="AHDqvi83CwQK0g6ISMDHLwsP6Wn+QK7b9vxCdRADPW0j4PD282ylaTQ/0jS0jr8b2Mo4brwY4WbYHhXQJDbeuQ==" saltValue="O5P0zL484XZl7gVYTX46Pw==" spinCount="100000" sheet="1" objects="1" scenarios="1"/>
  <mergeCells count="3">
    <mergeCell ref="A9:A21"/>
    <mergeCell ref="A22:A24"/>
    <mergeCell ref="A25:A47"/>
  </mergeCells>
  <dataValidations count="1">
    <dataValidation type="whole" allowBlank="1" showInputMessage="1" showErrorMessage="1" sqref="I4:I6" xr:uid="{00000000-0002-0000-1600-000000000000}">
      <formula1>1</formula1>
      <formula2>40</formula2>
    </dataValidation>
  </dataValidations>
  <pageMargins left="0.7" right="0.7" top="0.75" bottom="0.75" header="0.3" footer="0.3"/>
  <pageSetup orientation="portrait" r:id="rId1"/>
  <tableParts count="1">
    <tablePart r:id="rId2"/>
  </tableParts>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700-000000000000}">
  <dimension ref="A2:O62"/>
  <sheetViews>
    <sheetView tabSelected="1" topLeftCell="B7" zoomScale="70" zoomScaleNormal="70" workbookViewId="0">
      <selection activeCell="I10" sqref="I10"/>
    </sheetView>
  </sheetViews>
  <sheetFormatPr defaultColWidth="9.140625" defaultRowHeight="15"/>
  <cols>
    <col min="1" max="1" width="24.42578125" style="1" customWidth="1"/>
    <col min="2" max="4" width="15" style="3" customWidth="1"/>
    <col min="5" max="6" width="11.42578125" style="3" customWidth="1"/>
    <col min="7" max="7" width="14.140625" style="3" customWidth="1"/>
    <col min="8" max="8" width="10" style="3" customWidth="1"/>
    <col min="9" max="9" width="40.42578125" style="5" customWidth="1"/>
    <col min="10" max="10" width="14.42578125" style="5" customWidth="1"/>
    <col min="11" max="11" width="8.42578125" style="3" customWidth="1"/>
    <col min="12" max="12" width="8.42578125" style="5" customWidth="1"/>
    <col min="13" max="13" width="14.42578125" style="5" customWidth="1"/>
    <col min="14" max="14" width="84.85546875" style="2" customWidth="1"/>
    <col min="15" max="15" width="33.85546875" style="5" customWidth="1"/>
    <col min="16" max="16384" width="9.140625" style="1"/>
  </cols>
  <sheetData>
    <row r="2" spans="1:15" ht="46.5">
      <c r="A2" s="14" t="s">
        <v>680</v>
      </c>
    </row>
    <row r="3" spans="1:15" ht="15.75" thickBot="1"/>
    <row r="4" spans="1:15" s="17" customFormat="1" ht="34.5" thickBot="1">
      <c r="A4" s="7" t="s">
        <v>361</v>
      </c>
      <c r="B4" s="8"/>
      <c r="C4" s="8"/>
      <c r="D4" s="8"/>
      <c r="E4" s="8"/>
      <c r="F4" s="8"/>
      <c r="G4" s="8"/>
      <c r="H4" s="8"/>
      <c r="I4" s="33">
        <v>1</v>
      </c>
      <c r="J4" s="15" t="s">
        <v>362</v>
      </c>
      <c r="K4" s="8"/>
      <c r="L4" s="9"/>
      <c r="M4" s="9"/>
      <c r="N4" s="16"/>
      <c r="O4" s="9"/>
    </row>
    <row r="5" spans="1:15" s="30" customFormat="1" ht="18.75">
      <c r="A5" s="25"/>
      <c r="B5" s="26"/>
      <c r="C5" s="26"/>
      <c r="D5" s="26"/>
      <c r="E5" s="26"/>
      <c r="F5" s="26"/>
      <c r="G5" s="26"/>
      <c r="H5" s="26"/>
      <c r="I5" s="27"/>
      <c r="J5" s="31" t="s">
        <v>363</v>
      </c>
      <c r="K5" s="26"/>
      <c r="L5" s="28"/>
      <c r="M5" s="28"/>
      <c r="N5" s="29"/>
      <c r="O5" s="28"/>
    </row>
    <row r="6" spans="1:15" s="17" customFormat="1" ht="17.100000000000001" customHeight="1">
      <c r="A6" s="7"/>
      <c r="B6" s="8"/>
      <c r="C6" s="8"/>
      <c r="D6" s="8"/>
      <c r="E6" s="8"/>
      <c r="F6" s="8"/>
      <c r="G6" s="8"/>
      <c r="H6" s="8"/>
      <c r="I6" s="24"/>
      <c r="J6" s="15"/>
      <c r="K6" s="8"/>
      <c r="L6" s="9"/>
      <c r="M6" s="9"/>
      <c r="N6" s="16"/>
      <c r="O6" s="9"/>
    </row>
    <row r="7" spans="1:15" s="18" customFormat="1" ht="27" customHeight="1">
      <c r="B7" s="18" t="s">
        <v>2</v>
      </c>
      <c r="C7" s="18" t="s">
        <v>3</v>
      </c>
      <c r="D7" s="18" t="s">
        <v>4</v>
      </c>
      <c r="E7" s="18" t="s">
        <v>5</v>
      </c>
      <c r="G7" s="18" t="s">
        <v>6</v>
      </c>
      <c r="H7" s="18" t="s">
        <v>7</v>
      </c>
      <c r="I7" s="18" t="s">
        <v>8</v>
      </c>
      <c r="J7" s="18" t="s">
        <v>9</v>
      </c>
      <c r="K7" s="18" t="s">
        <v>10</v>
      </c>
      <c r="L7" s="18" t="s">
        <v>11</v>
      </c>
      <c r="M7" s="18" t="s">
        <v>12</v>
      </c>
      <c r="N7" s="19" t="s">
        <v>13</v>
      </c>
      <c r="O7" s="18" t="s">
        <v>364</v>
      </c>
    </row>
    <row r="8" spans="1:15" s="23" customFormat="1" ht="57" thickBot="1">
      <c r="A8" s="20"/>
      <c r="B8" s="21" t="s">
        <v>14</v>
      </c>
      <c r="C8" s="21" t="s">
        <v>15</v>
      </c>
      <c r="D8" s="21" t="s">
        <v>16</v>
      </c>
      <c r="E8" s="21" t="s">
        <v>17</v>
      </c>
      <c r="F8" s="21" t="s">
        <v>18</v>
      </c>
      <c r="G8" s="21" t="s">
        <v>365</v>
      </c>
      <c r="H8" s="21" t="s">
        <v>21</v>
      </c>
      <c r="I8" s="22" t="s">
        <v>22</v>
      </c>
      <c r="J8" s="22" t="s">
        <v>366</v>
      </c>
      <c r="K8" s="21" t="s">
        <v>24</v>
      </c>
      <c r="L8" s="22" t="s">
        <v>25</v>
      </c>
      <c r="M8" s="22" t="s">
        <v>26</v>
      </c>
      <c r="N8" s="22" t="s">
        <v>367</v>
      </c>
      <c r="O8" s="22" t="s">
        <v>368</v>
      </c>
    </row>
    <row r="9" spans="1:15" ht="18.75" customHeight="1">
      <c r="A9" s="147" t="s">
        <v>369</v>
      </c>
      <c r="B9" s="12">
        <f>C9+30001</f>
        <v>30001</v>
      </c>
      <c r="C9" s="32">
        <f>((I4-1)*32)</f>
        <v>0</v>
      </c>
      <c r="D9" s="32" t="str">
        <f t="shared" ref="D9:D48" si="0">DEC2HEX(C9)</f>
        <v>0</v>
      </c>
      <c r="E9" s="6">
        <v>4</v>
      </c>
      <c r="F9" s="6"/>
      <c r="G9" s="6">
        <v>1</v>
      </c>
      <c r="H9" s="6">
        <f t="shared" ref="H9:H22" si="1">G9*2</f>
        <v>2</v>
      </c>
      <c r="I9" s="10" t="s">
        <v>370</v>
      </c>
      <c r="J9" s="4" t="s">
        <v>371</v>
      </c>
      <c r="K9" s="4"/>
      <c r="L9" s="4" t="s">
        <v>30</v>
      </c>
      <c r="M9" s="4" t="s">
        <v>86</v>
      </c>
      <c r="N9" s="34" t="s">
        <v>372</v>
      </c>
      <c r="O9" s="37"/>
    </row>
    <row r="10" spans="1:15" ht="18.75" customHeight="1">
      <c r="A10" s="148"/>
      <c r="B10" s="41">
        <f>B9+G9</f>
        <v>30002</v>
      </c>
      <c r="C10" s="13">
        <f>C9+G9</f>
        <v>1</v>
      </c>
      <c r="D10" s="13" t="str">
        <f t="shared" si="0"/>
        <v>1</v>
      </c>
      <c r="E10" s="3">
        <v>4</v>
      </c>
      <c r="G10" s="3">
        <v>2</v>
      </c>
      <c r="H10" s="3">
        <f>G10*2</f>
        <v>4</v>
      </c>
      <c r="I10" s="150" t="s">
        <v>676</v>
      </c>
      <c r="J10" s="5" t="s">
        <v>681</v>
      </c>
      <c r="K10" s="5"/>
      <c r="L10" s="5" t="s">
        <v>332</v>
      </c>
      <c r="M10" s="5" t="s">
        <v>86</v>
      </c>
      <c r="N10" s="2" t="s">
        <v>682</v>
      </c>
      <c r="O10" s="38"/>
    </row>
    <row r="11" spans="1:15" ht="18.75" customHeight="1">
      <c r="A11" s="148"/>
      <c r="B11" s="89"/>
      <c r="C11" s="13"/>
      <c r="D11" s="13"/>
      <c r="I11" s="11"/>
      <c r="K11" s="5"/>
      <c r="O11" s="38"/>
    </row>
    <row r="12" spans="1:15" ht="18.75">
      <c r="A12" s="148"/>
      <c r="B12" s="89">
        <f t="shared" ref="B12:B22" si="2">C12+30001</f>
        <v>30004</v>
      </c>
      <c r="C12" s="13">
        <f>C10+G10</f>
        <v>3</v>
      </c>
      <c r="D12" s="13" t="str">
        <f t="shared" si="0"/>
        <v>3</v>
      </c>
      <c r="E12" s="3">
        <v>4</v>
      </c>
      <c r="G12" s="3">
        <v>1</v>
      </c>
      <c r="H12" s="3">
        <f t="shared" si="1"/>
        <v>2</v>
      </c>
      <c r="I12" s="11" t="s">
        <v>377</v>
      </c>
      <c r="K12" s="5"/>
      <c r="L12" s="5" t="s">
        <v>30</v>
      </c>
      <c r="M12" s="5" t="s">
        <v>86</v>
      </c>
      <c r="N12" s="35" t="s">
        <v>378</v>
      </c>
      <c r="O12" s="38"/>
    </row>
    <row r="13" spans="1:15" ht="18.75" customHeight="1">
      <c r="A13" s="148"/>
      <c r="B13" s="89">
        <f t="shared" si="2"/>
        <v>30005</v>
      </c>
      <c r="C13" s="13">
        <f t="shared" ref="C11:C22" si="3">C12+G12</f>
        <v>4</v>
      </c>
      <c r="D13" s="13" t="str">
        <f t="shared" si="0"/>
        <v>4</v>
      </c>
      <c r="E13" s="3">
        <v>4</v>
      </c>
      <c r="G13" s="3">
        <v>2</v>
      </c>
      <c r="H13" s="3">
        <f t="shared" si="1"/>
        <v>4</v>
      </c>
      <c r="I13" s="11" t="s">
        <v>545</v>
      </c>
      <c r="J13" s="5" t="s">
        <v>679</v>
      </c>
      <c r="K13" s="5"/>
      <c r="L13" s="5" t="s">
        <v>332</v>
      </c>
      <c r="M13" s="5" t="s">
        <v>86</v>
      </c>
      <c r="N13" s="35" t="s">
        <v>683</v>
      </c>
      <c r="O13" s="38"/>
    </row>
    <row r="14" spans="1:15" ht="18.75">
      <c r="A14" s="148"/>
      <c r="B14" s="89">
        <f t="shared" si="2"/>
        <v>30007</v>
      </c>
      <c r="C14" s="13">
        <f t="shared" si="3"/>
        <v>6</v>
      </c>
      <c r="D14" s="13" t="str">
        <f t="shared" si="0"/>
        <v>6</v>
      </c>
      <c r="E14" s="3">
        <v>4</v>
      </c>
      <c r="G14" s="3">
        <v>1</v>
      </c>
      <c r="H14" s="3">
        <f t="shared" si="1"/>
        <v>2</v>
      </c>
      <c r="I14" s="11" t="s">
        <v>506</v>
      </c>
      <c r="K14" s="5"/>
      <c r="L14" s="5" t="s">
        <v>30</v>
      </c>
      <c r="M14" s="5" t="s">
        <v>86</v>
      </c>
      <c r="N14" s="35" t="s">
        <v>507</v>
      </c>
      <c r="O14" s="38"/>
    </row>
    <row r="15" spans="1:15" ht="18.75" customHeight="1">
      <c r="A15" s="148"/>
      <c r="B15" s="89">
        <f t="shared" si="2"/>
        <v>30008</v>
      </c>
      <c r="C15" s="13">
        <f t="shared" si="3"/>
        <v>7</v>
      </c>
      <c r="D15" s="13" t="str">
        <f t="shared" si="0"/>
        <v>7</v>
      </c>
      <c r="E15" s="3">
        <v>4</v>
      </c>
      <c r="G15" s="3">
        <v>2</v>
      </c>
      <c r="H15" s="3">
        <f t="shared" si="1"/>
        <v>4</v>
      </c>
      <c r="I15" s="11" t="s">
        <v>508</v>
      </c>
      <c r="K15" s="5"/>
      <c r="L15" s="5" t="s">
        <v>34</v>
      </c>
      <c r="M15" s="5" t="s">
        <v>86</v>
      </c>
      <c r="N15" s="35" t="s">
        <v>509</v>
      </c>
      <c r="O15" s="38"/>
    </row>
    <row r="16" spans="1:15" ht="18.75" customHeight="1">
      <c r="A16" s="148"/>
      <c r="B16" s="89">
        <f t="shared" si="2"/>
        <v>30010</v>
      </c>
      <c r="C16" s="13">
        <f t="shared" si="3"/>
        <v>9</v>
      </c>
      <c r="D16" s="13" t="str">
        <f t="shared" si="0"/>
        <v>9</v>
      </c>
      <c r="E16" s="3">
        <v>4</v>
      </c>
      <c r="G16" s="3">
        <v>2</v>
      </c>
      <c r="H16" s="3">
        <f t="shared" si="1"/>
        <v>4</v>
      </c>
      <c r="I16" s="11" t="s">
        <v>510</v>
      </c>
      <c r="K16" s="5"/>
      <c r="L16" s="5" t="s">
        <v>34</v>
      </c>
      <c r="M16" s="5" t="s">
        <v>86</v>
      </c>
      <c r="N16" s="35" t="s">
        <v>511</v>
      </c>
      <c r="O16" s="38"/>
    </row>
    <row r="17" spans="1:15" ht="18.75" customHeight="1">
      <c r="A17" s="148"/>
      <c r="B17" s="89">
        <f t="shared" si="2"/>
        <v>30012</v>
      </c>
      <c r="C17" s="13">
        <f t="shared" si="3"/>
        <v>11</v>
      </c>
      <c r="D17" s="13" t="str">
        <f t="shared" si="0"/>
        <v>B</v>
      </c>
      <c r="E17" s="3">
        <v>4</v>
      </c>
      <c r="G17" s="3">
        <v>2</v>
      </c>
      <c r="H17" s="3">
        <f t="shared" si="1"/>
        <v>4</v>
      </c>
      <c r="I17" s="11" t="s">
        <v>512</v>
      </c>
      <c r="K17" s="5"/>
      <c r="L17" s="5" t="s">
        <v>34</v>
      </c>
      <c r="M17" s="5" t="s">
        <v>86</v>
      </c>
      <c r="N17" s="35" t="s">
        <v>513</v>
      </c>
      <c r="O17" s="38"/>
    </row>
    <row r="18" spans="1:15" ht="18.75" customHeight="1">
      <c r="A18" s="148"/>
      <c r="B18" s="89">
        <f t="shared" si="2"/>
        <v>30014</v>
      </c>
      <c r="C18" s="13">
        <f t="shared" si="3"/>
        <v>13</v>
      </c>
      <c r="D18" s="13" t="str">
        <f t="shared" si="0"/>
        <v>D</v>
      </c>
      <c r="E18" s="3">
        <v>4</v>
      </c>
      <c r="G18" s="3">
        <v>2</v>
      </c>
      <c r="H18" s="3">
        <f t="shared" si="1"/>
        <v>4</v>
      </c>
      <c r="I18" s="11" t="s">
        <v>514</v>
      </c>
      <c r="K18" s="5"/>
      <c r="L18" s="5" t="s">
        <v>34</v>
      </c>
      <c r="M18" s="5" t="s">
        <v>86</v>
      </c>
      <c r="N18" s="35" t="s">
        <v>515</v>
      </c>
      <c r="O18" s="38"/>
    </row>
    <row r="19" spans="1:15" ht="18.75" customHeight="1">
      <c r="A19" s="148"/>
      <c r="B19" s="89">
        <f t="shared" si="2"/>
        <v>30016</v>
      </c>
      <c r="C19" s="13">
        <f t="shared" si="3"/>
        <v>15</v>
      </c>
      <c r="D19" s="13" t="str">
        <f t="shared" si="0"/>
        <v>F</v>
      </c>
      <c r="E19" s="3">
        <v>4</v>
      </c>
      <c r="G19" s="3">
        <v>2</v>
      </c>
      <c r="H19" s="3">
        <f t="shared" si="1"/>
        <v>4</v>
      </c>
      <c r="I19" s="11" t="s">
        <v>516</v>
      </c>
      <c r="K19" s="5"/>
      <c r="L19" s="5" t="s">
        <v>34</v>
      </c>
      <c r="M19" s="5" t="s">
        <v>86</v>
      </c>
      <c r="N19" s="35" t="s">
        <v>517</v>
      </c>
      <c r="O19" s="38"/>
    </row>
    <row r="20" spans="1:15" ht="18.75" customHeight="1">
      <c r="A20" s="148"/>
      <c r="B20" s="89">
        <f t="shared" si="2"/>
        <v>30018</v>
      </c>
      <c r="C20" s="13">
        <f t="shared" si="3"/>
        <v>17</v>
      </c>
      <c r="D20" s="13" t="str">
        <f t="shared" si="0"/>
        <v>11</v>
      </c>
      <c r="E20" s="3">
        <v>4</v>
      </c>
      <c r="G20" s="3">
        <v>2</v>
      </c>
      <c r="H20" s="3">
        <f t="shared" si="1"/>
        <v>4</v>
      </c>
      <c r="I20" s="11" t="s">
        <v>518</v>
      </c>
      <c r="K20" s="5"/>
      <c r="L20" s="5" t="s">
        <v>34</v>
      </c>
      <c r="M20" s="5" t="s">
        <v>86</v>
      </c>
      <c r="N20" s="35" t="s">
        <v>519</v>
      </c>
      <c r="O20" s="38"/>
    </row>
    <row r="21" spans="1:15" ht="18.75" customHeight="1">
      <c r="A21" s="148"/>
      <c r="B21" s="89">
        <f t="shared" si="2"/>
        <v>30020</v>
      </c>
      <c r="C21" s="13">
        <f t="shared" si="3"/>
        <v>19</v>
      </c>
      <c r="D21" s="13" t="str">
        <f t="shared" si="0"/>
        <v>13</v>
      </c>
      <c r="E21" s="3">
        <v>4</v>
      </c>
      <c r="G21" s="3">
        <v>2</v>
      </c>
      <c r="H21" s="3">
        <f t="shared" si="1"/>
        <v>4</v>
      </c>
      <c r="I21" s="11" t="s">
        <v>520</v>
      </c>
      <c r="K21" s="5"/>
      <c r="L21" s="5" t="s">
        <v>34</v>
      </c>
      <c r="M21" s="5" t="s">
        <v>86</v>
      </c>
      <c r="N21" s="35" t="s">
        <v>521</v>
      </c>
      <c r="O21" s="38"/>
    </row>
    <row r="22" spans="1:15" ht="18.75" customHeight="1" thickBot="1">
      <c r="A22" s="149"/>
      <c r="B22" s="97">
        <f t="shared" si="2"/>
        <v>30022</v>
      </c>
      <c r="C22" s="74">
        <f t="shared" si="3"/>
        <v>21</v>
      </c>
      <c r="D22" s="74" t="str">
        <f t="shared" si="0"/>
        <v>15</v>
      </c>
      <c r="E22" s="3">
        <v>4</v>
      </c>
      <c r="G22" s="3">
        <v>2</v>
      </c>
      <c r="H22" s="3">
        <f t="shared" si="1"/>
        <v>4</v>
      </c>
      <c r="I22" s="11" t="s">
        <v>522</v>
      </c>
      <c r="K22" s="5"/>
      <c r="L22" s="5" t="s">
        <v>34</v>
      </c>
      <c r="M22" s="5" t="s">
        <v>86</v>
      </c>
      <c r="N22" s="35" t="s">
        <v>523</v>
      </c>
      <c r="O22" s="38"/>
    </row>
    <row r="23" spans="1:15" ht="30">
      <c r="A23" s="147" t="s">
        <v>384</v>
      </c>
      <c r="B23" s="98">
        <f t="shared" ref="B23:B48" si="4">C23+40001</f>
        <v>40029</v>
      </c>
      <c r="C23" s="99">
        <f>(28+QUOTIENT((I4-1),2))</f>
        <v>28</v>
      </c>
      <c r="D23" s="99" t="str">
        <f t="shared" si="0"/>
        <v>1C</v>
      </c>
      <c r="E23" s="100">
        <v>3</v>
      </c>
      <c r="F23" s="100"/>
      <c r="G23" s="100">
        <v>1</v>
      </c>
      <c r="H23" s="100">
        <v>2</v>
      </c>
      <c r="I23" s="101" t="s">
        <v>385</v>
      </c>
      <c r="J23" s="102" t="s">
        <v>133</v>
      </c>
      <c r="K23" s="103"/>
      <c r="L23" s="104" t="s">
        <v>130</v>
      </c>
      <c r="M23" s="104" t="s">
        <v>86</v>
      </c>
      <c r="N23" s="105" t="s">
        <v>386</v>
      </c>
      <c r="O23" s="106"/>
    </row>
    <row r="24" spans="1:15" ht="30">
      <c r="A24" s="148"/>
      <c r="B24" s="107">
        <f t="shared" si="4"/>
        <v>40069</v>
      </c>
      <c r="C24" s="108">
        <f>(68+QUOTIENT((I4-1),2))</f>
        <v>68</v>
      </c>
      <c r="D24" s="99" t="str">
        <f t="shared" si="0"/>
        <v>44</v>
      </c>
      <c r="E24" s="109">
        <v>3</v>
      </c>
      <c r="F24" s="109"/>
      <c r="G24" s="109">
        <v>1</v>
      </c>
      <c r="H24" s="109">
        <f t="shared" ref="H24:H48" si="5">G24*2</f>
        <v>2</v>
      </c>
      <c r="I24" s="110" t="s">
        <v>387</v>
      </c>
      <c r="J24" s="111" t="s">
        <v>158</v>
      </c>
      <c r="K24" s="112"/>
      <c r="L24" s="113" t="s">
        <v>130</v>
      </c>
      <c r="M24" s="113" t="s">
        <v>86</v>
      </c>
      <c r="N24" s="36" t="s">
        <v>386</v>
      </c>
      <c r="O24" s="114"/>
    </row>
    <row r="25" spans="1:15" ht="30.75" thickBot="1">
      <c r="A25" s="148"/>
      <c r="B25" s="98">
        <f t="shared" si="4"/>
        <v>40189</v>
      </c>
      <c r="C25" s="99">
        <f>(188+QUOTIENT((I4-1),2))</f>
        <v>188</v>
      </c>
      <c r="D25" s="99" t="str">
        <f t="shared" si="0"/>
        <v>BC</v>
      </c>
      <c r="E25" s="109">
        <v>3</v>
      </c>
      <c r="F25" s="109"/>
      <c r="G25" s="109">
        <v>1</v>
      </c>
      <c r="H25" s="109">
        <f t="shared" si="5"/>
        <v>2</v>
      </c>
      <c r="I25" s="110" t="s">
        <v>388</v>
      </c>
      <c r="J25" s="113" t="s">
        <v>82</v>
      </c>
      <c r="K25" s="109"/>
      <c r="L25" s="113" t="s">
        <v>130</v>
      </c>
      <c r="M25" s="113" t="s">
        <v>86</v>
      </c>
      <c r="N25" s="36" t="s">
        <v>386</v>
      </c>
      <c r="O25" s="38"/>
    </row>
    <row r="26" spans="1:15" ht="52.5" customHeight="1">
      <c r="A26" s="147" t="s">
        <v>389</v>
      </c>
      <c r="B26" s="12">
        <f t="shared" si="4"/>
        <v>40401</v>
      </c>
      <c r="C26" s="32">
        <f>(400+(I4-1)*40)</f>
        <v>400</v>
      </c>
      <c r="D26" s="32" t="str">
        <f t="shared" si="0"/>
        <v>190</v>
      </c>
      <c r="E26" s="6">
        <v>3</v>
      </c>
      <c r="F26" s="6">
        <v>16</v>
      </c>
      <c r="G26" s="6">
        <v>1</v>
      </c>
      <c r="H26" s="6">
        <f t="shared" si="5"/>
        <v>2</v>
      </c>
      <c r="I26" s="10" t="s">
        <v>390</v>
      </c>
      <c r="J26" s="4" t="s">
        <v>391</v>
      </c>
      <c r="K26" s="6">
        <v>120</v>
      </c>
      <c r="L26" s="4" t="s">
        <v>30</v>
      </c>
      <c r="M26" s="4" t="s">
        <v>31</v>
      </c>
      <c r="N26" s="105" t="s">
        <v>392</v>
      </c>
      <c r="O26" s="37"/>
    </row>
    <row r="27" spans="1:15" ht="37.5" customHeight="1">
      <c r="A27" s="148"/>
      <c r="B27" s="89">
        <f t="shared" si="4"/>
        <v>40402</v>
      </c>
      <c r="C27" s="13">
        <f>C26+G26</f>
        <v>401</v>
      </c>
      <c r="D27" s="13" t="str">
        <f t="shared" si="0"/>
        <v>191</v>
      </c>
      <c r="E27" s="3">
        <v>3</v>
      </c>
      <c r="F27" s="3">
        <v>16</v>
      </c>
      <c r="G27" s="3">
        <v>1</v>
      </c>
      <c r="H27" s="3">
        <f t="shared" si="5"/>
        <v>2</v>
      </c>
      <c r="I27" s="11" t="s">
        <v>393</v>
      </c>
      <c r="J27" s="5" t="s">
        <v>394</v>
      </c>
      <c r="K27" s="3">
        <v>600</v>
      </c>
      <c r="L27" s="5" t="s">
        <v>30</v>
      </c>
      <c r="M27" s="5" t="s">
        <v>31</v>
      </c>
      <c r="N27" s="36" t="s">
        <v>395</v>
      </c>
      <c r="O27" s="38"/>
    </row>
    <row r="28" spans="1:15" ht="37.5" customHeight="1">
      <c r="A28" s="148"/>
      <c r="B28" s="89">
        <f t="shared" si="4"/>
        <v>40403</v>
      </c>
      <c r="C28" s="13">
        <f t="shared" ref="C28:C48" si="6">C27+G27</f>
        <v>402</v>
      </c>
      <c r="D28" s="118" t="str">
        <f>DEC2HEX(C28)</f>
        <v>192</v>
      </c>
      <c r="E28" s="3">
        <v>3</v>
      </c>
      <c r="F28" s="3">
        <v>16</v>
      </c>
      <c r="G28" s="3">
        <v>2</v>
      </c>
      <c r="H28" s="3">
        <f>G28*2</f>
        <v>4</v>
      </c>
      <c r="I28" s="11" t="s">
        <v>263</v>
      </c>
      <c r="K28" s="3">
        <v>0</v>
      </c>
      <c r="L28" s="5" t="s">
        <v>34</v>
      </c>
      <c r="M28" s="5" t="s">
        <v>31</v>
      </c>
      <c r="N28" s="36" t="s">
        <v>396</v>
      </c>
      <c r="O28" s="38"/>
    </row>
    <row r="29" spans="1:15" ht="37.5" customHeight="1">
      <c r="A29" s="148"/>
      <c r="B29" s="89">
        <f t="shared" si="4"/>
        <v>40405</v>
      </c>
      <c r="C29" s="13">
        <f t="shared" si="6"/>
        <v>404</v>
      </c>
      <c r="D29" s="13" t="str">
        <f t="shared" si="0"/>
        <v>194</v>
      </c>
      <c r="E29" s="3">
        <v>3</v>
      </c>
      <c r="F29" s="3">
        <v>16</v>
      </c>
      <c r="G29" s="3">
        <v>2</v>
      </c>
      <c r="H29" s="3">
        <f t="shared" si="5"/>
        <v>4</v>
      </c>
      <c r="I29" s="11" t="s">
        <v>330</v>
      </c>
      <c r="J29" s="84" t="s">
        <v>397</v>
      </c>
      <c r="K29" s="3">
        <v>433.92</v>
      </c>
      <c r="L29" s="5" t="s">
        <v>332</v>
      </c>
      <c r="M29" s="5" t="s">
        <v>31</v>
      </c>
      <c r="N29" s="36" t="s">
        <v>398</v>
      </c>
      <c r="O29" s="38"/>
    </row>
    <row r="30" spans="1:15" ht="60" customHeight="1">
      <c r="A30" s="148"/>
      <c r="B30" s="89">
        <f t="shared" si="4"/>
        <v>40407</v>
      </c>
      <c r="C30" s="13">
        <f t="shared" si="6"/>
        <v>406</v>
      </c>
      <c r="D30" s="13" t="str">
        <f t="shared" si="0"/>
        <v>196</v>
      </c>
      <c r="E30" s="3">
        <v>3</v>
      </c>
      <c r="F30" s="3">
        <v>16</v>
      </c>
      <c r="G30" s="3">
        <v>1</v>
      </c>
      <c r="H30" s="3">
        <f t="shared" si="5"/>
        <v>2</v>
      </c>
      <c r="I30" s="11" t="s">
        <v>334</v>
      </c>
      <c r="J30" s="5" t="s">
        <v>335</v>
      </c>
      <c r="K30" s="3">
        <v>15</v>
      </c>
      <c r="L30" s="5" t="s">
        <v>210</v>
      </c>
      <c r="M30" s="5" t="s">
        <v>31</v>
      </c>
      <c r="N30" s="36" t="s">
        <v>399</v>
      </c>
      <c r="O30" s="38"/>
    </row>
    <row r="31" spans="1:15" ht="45" customHeight="1">
      <c r="A31" s="148"/>
      <c r="B31" s="89">
        <f t="shared" si="4"/>
        <v>40408</v>
      </c>
      <c r="C31" s="13">
        <f t="shared" si="6"/>
        <v>407</v>
      </c>
      <c r="D31" s="13" t="str">
        <f t="shared" si="0"/>
        <v>197</v>
      </c>
      <c r="E31" s="3">
        <v>3</v>
      </c>
      <c r="F31" s="3">
        <v>16</v>
      </c>
      <c r="G31" s="3">
        <v>1</v>
      </c>
      <c r="H31" s="3">
        <f t="shared" si="5"/>
        <v>2</v>
      </c>
      <c r="I31" s="11" t="s">
        <v>337</v>
      </c>
      <c r="J31" s="5" t="s">
        <v>79</v>
      </c>
      <c r="K31" s="3">
        <v>0</v>
      </c>
      <c r="L31" s="5" t="s">
        <v>30</v>
      </c>
      <c r="M31" s="5" t="s">
        <v>31</v>
      </c>
      <c r="N31" s="36" t="s">
        <v>400</v>
      </c>
      <c r="O31" s="38"/>
    </row>
    <row r="32" spans="1:15" ht="30" customHeight="1">
      <c r="A32" s="148"/>
      <c r="B32" s="89">
        <f t="shared" si="4"/>
        <v>40409</v>
      </c>
      <c r="C32" s="13">
        <f t="shared" si="6"/>
        <v>408</v>
      </c>
      <c r="D32" s="118" t="str">
        <f>DEC2HEX(C32)</f>
        <v>198</v>
      </c>
      <c r="E32" s="3">
        <v>3</v>
      </c>
      <c r="F32" s="3">
        <v>16</v>
      </c>
      <c r="G32" s="3">
        <v>2</v>
      </c>
      <c r="H32" s="3">
        <f>G32*2</f>
        <v>4</v>
      </c>
      <c r="I32" s="11" t="s">
        <v>401</v>
      </c>
      <c r="K32" s="3">
        <v>1</v>
      </c>
      <c r="L32" s="5" t="s">
        <v>332</v>
      </c>
      <c r="M32" s="5" t="s">
        <v>31</v>
      </c>
      <c r="N32" s="36" t="s">
        <v>402</v>
      </c>
      <c r="O32" s="38"/>
    </row>
    <row r="33" spans="1:15" ht="30" customHeight="1">
      <c r="A33" s="148"/>
      <c r="B33" s="89">
        <f t="shared" si="4"/>
        <v>40411</v>
      </c>
      <c r="C33" s="13">
        <f t="shared" si="6"/>
        <v>410</v>
      </c>
      <c r="D33" s="118" t="str">
        <f>DEC2HEX(C33)</f>
        <v>19A</v>
      </c>
      <c r="E33" s="3">
        <v>3</v>
      </c>
      <c r="F33" s="3">
        <v>16</v>
      </c>
      <c r="G33" s="3">
        <v>2</v>
      </c>
      <c r="H33" s="3">
        <f>G33*2</f>
        <v>4</v>
      </c>
      <c r="I33" s="11" t="s">
        <v>403</v>
      </c>
      <c r="K33" s="3">
        <v>0</v>
      </c>
      <c r="L33" s="5" t="s">
        <v>332</v>
      </c>
      <c r="M33" s="5" t="s">
        <v>31</v>
      </c>
      <c r="N33" s="36" t="s">
        <v>402</v>
      </c>
      <c r="O33" s="38"/>
    </row>
    <row r="34" spans="1:15" ht="30" customHeight="1">
      <c r="A34" s="148"/>
      <c r="B34" s="89">
        <f t="shared" si="4"/>
        <v>40413</v>
      </c>
      <c r="C34" s="13">
        <f t="shared" si="6"/>
        <v>412</v>
      </c>
      <c r="D34" s="13" t="str">
        <f t="shared" si="0"/>
        <v>19C</v>
      </c>
      <c r="E34" s="3">
        <v>3</v>
      </c>
      <c r="F34" s="3">
        <v>16</v>
      </c>
      <c r="G34" s="3">
        <v>2</v>
      </c>
      <c r="H34" s="3">
        <f t="shared" si="5"/>
        <v>4</v>
      </c>
      <c r="I34" s="11" t="s">
        <v>404</v>
      </c>
      <c r="K34" s="3">
        <v>1</v>
      </c>
      <c r="L34" s="5" t="s">
        <v>332</v>
      </c>
      <c r="M34" s="5" t="s">
        <v>31</v>
      </c>
      <c r="N34" s="36" t="s">
        <v>405</v>
      </c>
      <c r="O34" s="38"/>
    </row>
    <row r="35" spans="1:15" ht="30" customHeight="1">
      <c r="A35" s="148"/>
      <c r="B35" s="89">
        <f t="shared" si="4"/>
        <v>40415</v>
      </c>
      <c r="C35" s="13">
        <f t="shared" si="6"/>
        <v>414</v>
      </c>
      <c r="D35" s="13" t="str">
        <f t="shared" si="0"/>
        <v>19E</v>
      </c>
      <c r="E35" s="3">
        <v>3</v>
      </c>
      <c r="F35" s="3">
        <v>16</v>
      </c>
      <c r="G35" s="3">
        <v>2</v>
      </c>
      <c r="H35" s="3">
        <f t="shared" si="5"/>
        <v>4</v>
      </c>
      <c r="I35" s="11" t="s">
        <v>406</v>
      </c>
      <c r="K35" s="3">
        <v>0</v>
      </c>
      <c r="L35" s="5" t="s">
        <v>332</v>
      </c>
      <c r="M35" s="5" t="s">
        <v>31</v>
      </c>
      <c r="N35" s="36" t="s">
        <v>405</v>
      </c>
      <c r="O35" s="38"/>
    </row>
    <row r="36" spans="1:15" ht="45" customHeight="1">
      <c r="A36" s="148"/>
      <c r="B36" s="89">
        <f t="shared" si="4"/>
        <v>40417</v>
      </c>
      <c r="C36" s="13">
        <f t="shared" si="6"/>
        <v>416</v>
      </c>
      <c r="D36" s="13" t="str">
        <f t="shared" si="0"/>
        <v>1A0</v>
      </c>
      <c r="E36" s="3">
        <v>3</v>
      </c>
      <c r="F36" s="3">
        <v>16</v>
      </c>
      <c r="G36" s="3">
        <v>2</v>
      </c>
      <c r="H36" s="3">
        <f t="shared" si="5"/>
        <v>4</v>
      </c>
      <c r="I36" s="129" t="s">
        <v>407</v>
      </c>
      <c r="K36" s="3">
        <v>0</v>
      </c>
      <c r="L36" s="5" t="s">
        <v>332</v>
      </c>
      <c r="M36" s="5" t="s">
        <v>31</v>
      </c>
      <c r="N36" s="36" t="s">
        <v>408</v>
      </c>
      <c r="O36" s="38"/>
    </row>
    <row r="37" spans="1:15" ht="18.75" customHeight="1">
      <c r="A37" s="148"/>
      <c r="B37" s="89">
        <f t="shared" si="4"/>
        <v>40419</v>
      </c>
      <c r="C37" s="13">
        <f t="shared" si="6"/>
        <v>418</v>
      </c>
      <c r="D37" s="13" t="str">
        <f t="shared" si="0"/>
        <v>1A2</v>
      </c>
      <c r="E37" s="3">
        <v>3</v>
      </c>
      <c r="F37" s="3">
        <v>16</v>
      </c>
      <c r="G37" s="3">
        <v>2</v>
      </c>
      <c r="H37" s="3">
        <f t="shared" si="5"/>
        <v>4</v>
      </c>
      <c r="I37" s="11" t="s">
        <v>409</v>
      </c>
      <c r="K37" s="3">
        <v>0</v>
      </c>
      <c r="L37" s="5" t="s">
        <v>332</v>
      </c>
      <c r="M37" s="5" t="s">
        <v>31</v>
      </c>
      <c r="N37" s="2" t="s">
        <v>524</v>
      </c>
      <c r="O37" s="38"/>
    </row>
    <row r="38" spans="1:15" ht="18.75" customHeight="1">
      <c r="A38" s="148"/>
      <c r="B38" s="89">
        <f t="shared" si="4"/>
        <v>40421</v>
      </c>
      <c r="C38" s="13">
        <f t="shared" si="6"/>
        <v>420</v>
      </c>
      <c r="D38" s="13" t="str">
        <f t="shared" si="0"/>
        <v>1A4</v>
      </c>
      <c r="E38" s="3">
        <v>3</v>
      </c>
      <c r="F38" s="3">
        <v>16</v>
      </c>
      <c r="G38" s="3">
        <v>2</v>
      </c>
      <c r="H38" s="3">
        <f t="shared" si="5"/>
        <v>4</v>
      </c>
      <c r="I38" s="11" t="s">
        <v>411</v>
      </c>
      <c r="K38" s="3">
        <v>0</v>
      </c>
      <c r="L38" s="5" t="s">
        <v>332</v>
      </c>
      <c r="M38" s="5" t="s">
        <v>31</v>
      </c>
      <c r="N38" s="2" t="s">
        <v>525</v>
      </c>
      <c r="O38" s="38"/>
    </row>
    <row r="39" spans="1:15" ht="18.75" customHeight="1">
      <c r="A39" s="148"/>
      <c r="B39" s="89">
        <f t="shared" si="4"/>
        <v>40423</v>
      </c>
      <c r="C39" s="13">
        <f t="shared" si="6"/>
        <v>422</v>
      </c>
      <c r="D39" s="13" t="str">
        <f t="shared" si="0"/>
        <v>1A6</v>
      </c>
      <c r="E39" s="3">
        <v>3</v>
      </c>
      <c r="F39" s="3">
        <v>16</v>
      </c>
      <c r="G39" s="3">
        <v>2</v>
      </c>
      <c r="H39" s="3">
        <f t="shared" si="5"/>
        <v>4</v>
      </c>
      <c r="I39" s="11" t="s">
        <v>413</v>
      </c>
      <c r="K39" s="3">
        <v>0</v>
      </c>
      <c r="L39" s="5" t="s">
        <v>332</v>
      </c>
      <c r="M39" s="5" t="s">
        <v>31</v>
      </c>
      <c r="N39" s="2" t="s">
        <v>526</v>
      </c>
      <c r="O39" s="38"/>
    </row>
    <row r="40" spans="1:15" ht="18.75" customHeight="1" thickBot="1">
      <c r="A40" s="148"/>
      <c r="B40" s="89">
        <f t="shared" si="4"/>
        <v>40425</v>
      </c>
      <c r="C40" s="13">
        <f t="shared" si="6"/>
        <v>424</v>
      </c>
      <c r="D40" s="13" t="str">
        <f t="shared" si="0"/>
        <v>1A8</v>
      </c>
      <c r="E40" s="3">
        <v>3</v>
      </c>
      <c r="F40" s="3">
        <v>16</v>
      </c>
      <c r="G40" s="3">
        <v>2</v>
      </c>
      <c r="H40" s="3">
        <f t="shared" si="5"/>
        <v>4</v>
      </c>
      <c r="I40" s="11" t="s">
        <v>415</v>
      </c>
      <c r="K40" s="3">
        <v>0</v>
      </c>
      <c r="L40" s="5" t="s">
        <v>332</v>
      </c>
      <c r="M40" s="5" t="s">
        <v>31</v>
      </c>
      <c r="N40" s="2" t="s">
        <v>527</v>
      </c>
      <c r="O40" s="38"/>
    </row>
    <row r="41" spans="1:15" ht="18.75" hidden="1" customHeight="1">
      <c r="A41" s="148"/>
      <c r="B41" s="89">
        <f t="shared" si="4"/>
        <v>40427</v>
      </c>
      <c r="C41" s="13">
        <f t="shared" si="6"/>
        <v>426</v>
      </c>
      <c r="D41" s="118" t="str">
        <f>DEC2HEX(C41)</f>
        <v>1AA</v>
      </c>
      <c r="E41" s="3">
        <v>16</v>
      </c>
      <c r="G41" s="3">
        <v>2</v>
      </c>
      <c r="H41" s="3">
        <f>G41*2</f>
        <v>4</v>
      </c>
      <c r="I41" s="11" t="s">
        <v>345</v>
      </c>
      <c r="K41" s="5"/>
      <c r="M41" s="5" t="s">
        <v>31</v>
      </c>
      <c r="N41" s="122"/>
      <c r="O41" s="38" t="s">
        <v>376</v>
      </c>
    </row>
    <row r="42" spans="1:15" ht="18.75" hidden="1" customHeight="1">
      <c r="A42" s="148"/>
      <c r="B42" s="89">
        <f t="shared" si="4"/>
        <v>40429</v>
      </c>
      <c r="C42" s="13">
        <f t="shared" si="6"/>
        <v>428</v>
      </c>
      <c r="D42" s="118" t="str">
        <f>DEC2HEX(C42)</f>
        <v>1AC</v>
      </c>
      <c r="E42" s="3">
        <v>16</v>
      </c>
      <c r="G42" s="3">
        <v>2</v>
      </c>
      <c r="H42" s="3">
        <f>G42*2</f>
        <v>4</v>
      </c>
      <c r="I42" s="11" t="s">
        <v>345</v>
      </c>
      <c r="K42" s="5"/>
      <c r="M42" s="5" t="s">
        <v>31</v>
      </c>
      <c r="N42" s="122"/>
      <c r="O42" s="38" t="s">
        <v>376</v>
      </c>
    </row>
    <row r="43" spans="1:15" ht="30" hidden="1" customHeight="1">
      <c r="A43" s="148"/>
      <c r="B43" s="89">
        <f t="shared" si="4"/>
        <v>40431</v>
      </c>
      <c r="C43" s="13">
        <f t="shared" si="6"/>
        <v>430</v>
      </c>
      <c r="D43" s="13" t="str">
        <f t="shared" ref="D43:D44" si="7">DEC2HEX(C43)</f>
        <v>1AE</v>
      </c>
      <c r="E43" s="3">
        <v>16</v>
      </c>
      <c r="G43" s="3">
        <v>1</v>
      </c>
      <c r="H43" s="3">
        <f t="shared" ref="H43:H44" si="8">G43*2</f>
        <v>2</v>
      </c>
      <c r="I43" s="11" t="s">
        <v>345</v>
      </c>
      <c r="M43" s="5" t="s">
        <v>31</v>
      </c>
      <c r="N43" s="36"/>
      <c r="O43" s="38" t="s">
        <v>376</v>
      </c>
    </row>
    <row r="44" spans="1:15" ht="30" hidden="1" customHeight="1">
      <c r="A44" s="148"/>
      <c r="B44" s="89">
        <f t="shared" si="4"/>
        <v>40432</v>
      </c>
      <c r="C44" s="13">
        <f t="shared" si="6"/>
        <v>431</v>
      </c>
      <c r="D44" s="13" t="str">
        <f t="shared" si="7"/>
        <v>1AF</v>
      </c>
      <c r="E44" s="3">
        <v>16</v>
      </c>
      <c r="G44" s="3">
        <v>1</v>
      </c>
      <c r="H44" s="3">
        <f t="shared" si="8"/>
        <v>2</v>
      </c>
      <c r="I44" s="11" t="s">
        <v>345</v>
      </c>
      <c r="M44" s="5" t="s">
        <v>31</v>
      </c>
      <c r="N44" s="36"/>
      <c r="O44" s="38" t="s">
        <v>376</v>
      </c>
    </row>
    <row r="45" spans="1:15" ht="18.75" hidden="1" customHeight="1">
      <c r="A45" s="148"/>
      <c r="B45" s="89">
        <f t="shared" si="4"/>
        <v>40433</v>
      </c>
      <c r="C45" s="13">
        <f t="shared" si="6"/>
        <v>432</v>
      </c>
      <c r="D45" s="13" t="str">
        <f t="shared" si="0"/>
        <v>1B0</v>
      </c>
      <c r="E45" s="3">
        <v>16</v>
      </c>
      <c r="G45" s="3">
        <v>5</v>
      </c>
      <c r="H45" s="3">
        <f t="shared" si="5"/>
        <v>10</v>
      </c>
      <c r="I45" s="11" t="s">
        <v>345</v>
      </c>
      <c r="M45" s="5" t="s">
        <v>31</v>
      </c>
      <c r="O45" s="38" t="s">
        <v>376</v>
      </c>
    </row>
    <row r="46" spans="1:15" ht="52.5" hidden="1" customHeight="1">
      <c r="A46" s="148"/>
      <c r="B46" s="89">
        <f t="shared" si="4"/>
        <v>40438</v>
      </c>
      <c r="C46" s="13">
        <f t="shared" si="6"/>
        <v>437</v>
      </c>
      <c r="D46" s="13" t="str">
        <f t="shared" si="0"/>
        <v>1B5</v>
      </c>
      <c r="E46" s="3">
        <v>16</v>
      </c>
      <c r="G46" s="3">
        <v>1</v>
      </c>
      <c r="H46" s="3">
        <f t="shared" si="5"/>
        <v>2</v>
      </c>
      <c r="I46" s="11" t="s">
        <v>420</v>
      </c>
      <c r="K46" s="85" t="s">
        <v>421</v>
      </c>
      <c r="L46" s="5" t="s">
        <v>422</v>
      </c>
      <c r="M46" s="5" t="s">
        <v>31</v>
      </c>
      <c r="N46" s="36" t="s">
        <v>423</v>
      </c>
      <c r="O46" s="38" t="s">
        <v>376</v>
      </c>
    </row>
    <row r="47" spans="1:15" ht="18.75" hidden="1" customHeight="1">
      <c r="A47" s="148"/>
      <c r="B47" s="89">
        <f t="shared" si="4"/>
        <v>40439</v>
      </c>
      <c r="C47" s="13">
        <f t="shared" si="6"/>
        <v>438</v>
      </c>
      <c r="D47" s="13" t="str">
        <f t="shared" si="0"/>
        <v>1B6</v>
      </c>
      <c r="E47" s="3">
        <v>16</v>
      </c>
      <c r="G47" s="3">
        <v>1</v>
      </c>
      <c r="H47" s="3">
        <f t="shared" si="5"/>
        <v>2</v>
      </c>
      <c r="I47" s="11" t="s">
        <v>424</v>
      </c>
      <c r="K47" s="85" t="s">
        <v>425</v>
      </c>
      <c r="L47" s="5" t="s">
        <v>422</v>
      </c>
      <c r="M47" s="5" t="s">
        <v>31</v>
      </c>
      <c r="N47" s="2" t="s">
        <v>426</v>
      </c>
      <c r="O47" s="38" t="s">
        <v>376</v>
      </c>
    </row>
    <row r="48" spans="1:15" ht="18.75" hidden="1" customHeight="1" thickBot="1">
      <c r="A48" s="149"/>
      <c r="B48" s="89">
        <f t="shared" si="4"/>
        <v>40440</v>
      </c>
      <c r="C48" s="13">
        <f t="shared" si="6"/>
        <v>439</v>
      </c>
      <c r="D48" s="74" t="str">
        <f t="shared" si="0"/>
        <v>1B7</v>
      </c>
      <c r="E48" s="90">
        <v>16</v>
      </c>
      <c r="F48" s="90"/>
      <c r="G48" s="90">
        <v>1</v>
      </c>
      <c r="H48" s="90">
        <f t="shared" si="5"/>
        <v>2</v>
      </c>
      <c r="I48" s="115" t="s">
        <v>427</v>
      </c>
      <c r="J48" s="92"/>
      <c r="K48" s="85" t="s">
        <v>428</v>
      </c>
      <c r="L48" s="92" t="s">
        <v>422</v>
      </c>
      <c r="M48" s="92" t="s">
        <v>31</v>
      </c>
      <c r="N48" s="2" t="s">
        <v>426</v>
      </c>
      <c r="O48" s="38" t="s">
        <v>376</v>
      </c>
    </row>
    <row r="49" spans="1:15" ht="18.75">
      <c r="A49" s="40"/>
      <c r="B49" s="32"/>
      <c r="C49" s="32"/>
      <c r="D49" s="32"/>
      <c r="E49" s="6"/>
      <c r="F49" s="6"/>
      <c r="G49" s="6"/>
      <c r="H49" s="6"/>
      <c r="I49" s="4"/>
      <c r="J49" s="4"/>
      <c r="K49" s="6"/>
      <c r="L49" s="4"/>
      <c r="M49" s="4"/>
      <c r="N49" s="34"/>
      <c r="O49" s="4"/>
    </row>
    <row r="50" spans="1:15" ht="18.75">
      <c r="B50" s="13"/>
      <c r="C50" s="13"/>
      <c r="D50" s="13"/>
    </row>
    <row r="51" spans="1:15" ht="18.75">
      <c r="B51" s="13"/>
      <c r="C51" s="13"/>
      <c r="D51" s="13"/>
    </row>
    <row r="52" spans="1:15" ht="18.75">
      <c r="B52" s="13"/>
      <c r="C52" s="13"/>
      <c r="D52" s="13"/>
    </row>
    <row r="53" spans="1:15" ht="18.75">
      <c r="B53" s="13"/>
      <c r="C53" s="13"/>
      <c r="D53" s="13"/>
    </row>
    <row r="54" spans="1:15" s="3" customFormat="1" ht="18.75">
      <c r="A54" s="1"/>
      <c r="B54" s="13"/>
      <c r="C54" s="13"/>
      <c r="D54" s="13"/>
      <c r="I54" s="5"/>
      <c r="J54" s="5"/>
      <c r="L54" s="5"/>
      <c r="M54" s="5"/>
      <c r="N54" s="2"/>
      <c r="O54" s="5"/>
    </row>
    <row r="55" spans="1:15" s="3" customFormat="1" ht="18.75">
      <c r="A55" s="1"/>
      <c r="B55" s="13"/>
      <c r="C55" s="13"/>
      <c r="D55" s="13"/>
      <c r="I55" s="5"/>
      <c r="J55" s="5"/>
      <c r="L55" s="5"/>
      <c r="M55" s="5"/>
      <c r="N55" s="2"/>
      <c r="O55" s="5"/>
    </row>
    <row r="56" spans="1:15" s="3" customFormat="1" ht="18.75">
      <c r="A56" s="1"/>
      <c r="B56" s="13"/>
      <c r="C56" s="13"/>
      <c r="D56" s="13"/>
      <c r="I56" s="5"/>
      <c r="J56" s="5"/>
      <c r="L56" s="5"/>
      <c r="M56" s="5"/>
      <c r="N56" s="2"/>
      <c r="O56" s="5"/>
    </row>
    <row r="57" spans="1:15" s="3" customFormat="1" ht="18.75">
      <c r="A57" s="1"/>
      <c r="B57" s="13"/>
      <c r="C57" s="13"/>
      <c r="D57" s="13"/>
      <c r="I57" s="5"/>
      <c r="J57" s="5"/>
      <c r="L57" s="5"/>
      <c r="M57" s="5"/>
      <c r="N57" s="2"/>
      <c r="O57" s="5"/>
    </row>
    <row r="58" spans="1:15" s="3" customFormat="1" ht="18.75">
      <c r="A58" s="1"/>
      <c r="B58" s="13"/>
      <c r="C58" s="13"/>
      <c r="D58" s="13"/>
      <c r="I58" s="5"/>
      <c r="J58" s="5"/>
      <c r="L58" s="5"/>
      <c r="M58" s="5"/>
      <c r="N58" s="2"/>
      <c r="O58" s="5"/>
    </row>
    <row r="59" spans="1:15" s="3" customFormat="1" ht="18.75">
      <c r="A59" s="1"/>
      <c r="B59" s="13"/>
      <c r="C59" s="13"/>
      <c r="D59" s="13"/>
      <c r="I59" s="5"/>
      <c r="J59" s="5"/>
      <c r="L59" s="5"/>
      <c r="M59" s="5"/>
      <c r="N59" s="2"/>
      <c r="O59" s="5"/>
    </row>
    <row r="60" spans="1:15" s="3" customFormat="1" ht="18.75">
      <c r="A60" s="1"/>
      <c r="B60" s="13"/>
      <c r="C60" s="13"/>
      <c r="D60" s="13"/>
      <c r="I60" s="5"/>
      <c r="J60" s="5"/>
      <c r="L60" s="5"/>
      <c r="M60" s="5"/>
      <c r="N60" s="2"/>
      <c r="O60" s="5"/>
    </row>
    <row r="61" spans="1:15" s="3" customFormat="1" ht="18.75">
      <c r="A61" s="1"/>
      <c r="B61" s="13"/>
      <c r="C61" s="13"/>
      <c r="D61" s="13"/>
      <c r="I61" s="5"/>
      <c r="J61" s="5"/>
      <c r="L61" s="5"/>
      <c r="M61" s="5"/>
      <c r="N61" s="2"/>
      <c r="O61" s="5"/>
    </row>
    <row r="62" spans="1:15" s="3" customFormat="1" ht="18.75">
      <c r="A62" s="1"/>
      <c r="B62" s="13"/>
      <c r="C62" s="13"/>
      <c r="D62" s="13"/>
      <c r="I62" s="5"/>
      <c r="J62" s="5"/>
      <c r="L62" s="5"/>
      <c r="M62" s="5"/>
      <c r="N62" s="2"/>
      <c r="O62" s="5"/>
    </row>
  </sheetData>
  <mergeCells count="3">
    <mergeCell ref="A9:A22"/>
    <mergeCell ref="A23:A25"/>
    <mergeCell ref="A26:A48"/>
  </mergeCells>
  <dataValidations disablePrompts="1" count="1">
    <dataValidation type="whole" allowBlank="1" showInputMessage="1" showErrorMessage="1" sqref="I4:I6" xr:uid="{00000000-0002-0000-1700-000000000000}">
      <formula1>1</formula1>
      <formula2>40</formula2>
    </dataValidation>
  </dataValidations>
  <pageMargins left="0.7" right="0.7" top="0.75" bottom="0.75" header="0.3" footer="0.3"/>
  <pageSetup orientation="portrait" r:id="rId1"/>
  <tableParts count="1">
    <tablePart r:id="rId2"/>
  </tableParts>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800-000000000000}">
  <dimension ref="A2:O54"/>
  <sheetViews>
    <sheetView zoomScale="70" zoomScaleNormal="70" workbookViewId="0">
      <selection activeCell="F44" sqref="F44"/>
    </sheetView>
  </sheetViews>
  <sheetFormatPr defaultColWidth="9.140625" defaultRowHeight="15"/>
  <cols>
    <col min="1" max="1" width="24.42578125" style="1" customWidth="1"/>
    <col min="2" max="4" width="15" style="3" customWidth="1"/>
    <col min="5" max="6" width="11.42578125" style="3" customWidth="1"/>
    <col min="7" max="7" width="14.140625" style="3" customWidth="1"/>
    <col min="8" max="8" width="10" style="3" customWidth="1"/>
    <col min="9" max="9" width="40.42578125" style="5" customWidth="1"/>
    <col min="10" max="10" width="14.42578125" style="5" customWidth="1"/>
    <col min="11" max="11" width="8.42578125" style="3" customWidth="1"/>
    <col min="12" max="12" width="8.42578125" style="5" customWidth="1"/>
    <col min="13" max="13" width="14.42578125" style="5" customWidth="1"/>
    <col min="14" max="14" width="84.85546875" style="2" customWidth="1"/>
    <col min="15" max="15" width="33.85546875" style="5" customWidth="1"/>
    <col min="16" max="16384" width="9.140625" style="1"/>
  </cols>
  <sheetData>
    <row r="2" spans="1:15" ht="46.5">
      <c r="A2" s="14" t="s">
        <v>684</v>
      </c>
    </row>
    <row r="3" spans="1:15" ht="15.75" thickBot="1"/>
    <row r="4" spans="1:15" s="17" customFormat="1" ht="34.5" thickBot="1">
      <c r="A4" s="7" t="s">
        <v>361</v>
      </c>
      <c r="B4" s="8"/>
      <c r="C4" s="8"/>
      <c r="D4" s="8"/>
      <c r="E4" s="8"/>
      <c r="F4" s="8"/>
      <c r="G4" s="8"/>
      <c r="H4" s="8"/>
      <c r="I4" s="33">
        <v>1</v>
      </c>
      <c r="J4" s="15" t="s">
        <v>362</v>
      </c>
      <c r="K4" s="8"/>
      <c r="L4" s="9"/>
      <c r="M4" s="9"/>
      <c r="N4" s="16"/>
      <c r="O4" s="9"/>
    </row>
    <row r="5" spans="1:15" s="30" customFormat="1" ht="18.75">
      <c r="A5" s="25"/>
      <c r="B5" s="26"/>
      <c r="C5" s="26"/>
      <c r="D5" s="26"/>
      <c r="E5" s="26"/>
      <c r="F5" s="26"/>
      <c r="G5" s="26"/>
      <c r="H5" s="26"/>
      <c r="I5" s="27"/>
      <c r="J5" s="31" t="s">
        <v>363</v>
      </c>
      <c r="K5" s="26"/>
      <c r="L5" s="28"/>
      <c r="M5" s="28"/>
      <c r="N5" s="29"/>
      <c r="O5" s="28"/>
    </row>
    <row r="6" spans="1:15" s="17" customFormat="1" ht="17.100000000000001" customHeight="1">
      <c r="A6" s="7"/>
      <c r="B6" s="8"/>
      <c r="C6" s="8"/>
      <c r="D6" s="8"/>
      <c r="E6" s="8"/>
      <c r="F6" s="8"/>
      <c r="G6" s="8"/>
      <c r="H6" s="8"/>
      <c r="I6" s="24"/>
      <c r="J6" s="15"/>
      <c r="K6" s="8"/>
      <c r="L6" s="9"/>
      <c r="M6" s="9"/>
      <c r="N6" s="16"/>
      <c r="O6" s="9"/>
    </row>
    <row r="7" spans="1:15" s="18" customFormat="1" ht="27" customHeight="1">
      <c r="B7" s="18" t="s">
        <v>2</v>
      </c>
      <c r="C7" s="18" t="s">
        <v>3</v>
      </c>
      <c r="D7" s="18" t="s">
        <v>4</v>
      </c>
      <c r="E7" s="18" t="s">
        <v>5</v>
      </c>
      <c r="G7" s="18" t="s">
        <v>6</v>
      </c>
      <c r="H7" s="18" t="s">
        <v>7</v>
      </c>
      <c r="I7" s="18" t="s">
        <v>8</v>
      </c>
      <c r="J7" s="18" t="s">
        <v>9</v>
      </c>
      <c r="K7" s="18" t="s">
        <v>10</v>
      </c>
      <c r="L7" s="18" t="s">
        <v>11</v>
      </c>
      <c r="M7" s="18" t="s">
        <v>12</v>
      </c>
      <c r="N7" s="19" t="s">
        <v>13</v>
      </c>
      <c r="O7" s="18" t="s">
        <v>364</v>
      </c>
    </row>
    <row r="8" spans="1:15" s="23" customFormat="1" ht="57" thickBot="1">
      <c r="A8" s="20"/>
      <c r="B8" s="21" t="s">
        <v>14</v>
      </c>
      <c r="C8" s="21" t="s">
        <v>15</v>
      </c>
      <c r="D8" s="21" t="s">
        <v>16</v>
      </c>
      <c r="E8" s="21" t="s">
        <v>17</v>
      </c>
      <c r="F8" s="21" t="s">
        <v>18</v>
      </c>
      <c r="G8" s="21" t="s">
        <v>365</v>
      </c>
      <c r="H8" s="21" t="s">
        <v>21</v>
      </c>
      <c r="I8" s="22" t="s">
        <v>22</v>
      </c>
      <c r="J8" s="22" t="s">
        <v>366</v>
      </c>
      <c r="K8" s="21" t="s">
        <v>24</v>
      </c>
      <c r="L8" s="22" t="s">
        <v>25</v>
      </c>
      <c r="M8" s="22" t="s">
        <v>26</v>
      </c>
      <c r="N8" s="22" t="s">
        <v>367</v>
      </c>
      <c r="O8" s="22" t="s">
        <v>368</v>
      </c>
    </row>
    <row r="9" spans="1:15" ht="18.75" customHeight="1">
      <c r="A9" s="147" t="s">
        <v>369</v>
      </c>
      <c r="B9" s="12">
        <f>C9+30001</f>
        <v>30001</v>
      </c>
      <c r="C9" s="32">
        <f>((I4-1)*32)</f>
        <v>0</v>
      </c>
      <c r="D9" s="32" t="str">
        <f t="shared" ref="D9:D40" si="0">DEC2HEX(C9)</f>
        <v>0</v>
      </c>
      <c r="E9" s="6">
        <v>4</v>
      </c>
      <c r="F9" s="6"/>
      <c r="G9" s="6">
        <v>1</v>
      </c>
      <c r="H9" s="6">
        <f t="shared" ref="H9:H12" si="1">G9*2</f>
        <v>2</v>
      </c>
      <c r="I9" s="10" t="s">
        <v>370</v>
      </c>
      <c r="J9" s="4" t="s">
        <v>371</v>
      </c>
      <c r="K9" s="4"/>
      <c r="L9" s="4" t="s">
        <v>30</v>
      </c>
      <c r="M9" s="4" t="s">
        <v>86</v>
      </c>
      <c r="N9" s="34" t="s">
        <v>372</v>
      </c>
      <c r="O9" s="37"/>
    </row>
    <row r="10" spans="1:15" ht="18.75" customHeight="1">
      <c r="A10" s="148"/>
      <c r="B10" s="41">
        <f>B9+G9</f>
        <v>30002</v>
      </c>
      <c r="C10" s="13">
        <f>C9+G9</f>
        <v>1</v>
      </c>
      <c r="D10" s="13" t="str">
        <f t="shared" si="0"/>
        <v>1</v>
      </c>
      <c r="E10" s="3">
        <v>4</v>
      </c>
      <c r="G10" s="3">
        <v>2</v>
      </c>
      <c r="H10" s="3">
        <f>G10*2</f>
        <v>4</v>
      </c>
      <c r="I10" s="11" t="s">
        <v>685</v>
      </c>
      <c r="J10" s="5" t="s">
        <v>686</v>
      </c>
      <c r="K10" s="5"/>
      <c r="L10" s="5" t="s">
        <v>332</v>
      </c>
      <c r="M10" s="5" t="s">
        <v>86</v>
      </c>
      <c r="N10" s="2" t="s">
        <v>687</v>
      </c>
      <c r="O10" s="39" t="s">
        <v>678</v>
      </c>
    </row>
    <row r="11" spans="1:15" ht="18.75">
      <c r="A11" s="148"/>
      <c r="B11" s="89">
        <f t="shared" ref="B11:B13" si="2">C11+30001</f>
        <v>30004</v>
      </c>
      <c r="C11" s="13">
        <f t="shared" ref="C11:C13" si="3">C10+G10</f>
        <v>3</v>
      </c>
      <c r="D11" s="13" t="str">
        <f t="shared" si="0"/>
        <v>3</v>
      </c>
      <c r="E11" s="3">
        <v>4</v>
      </c>
      <c r="G11" s="3">
        <v>1</v>
      </c>
      <c r="H11" s="3">
        <f t="shared" si="1"/>
        <v>2</v>
      </c>
      <c r="I11" s="11" t="s">
        <v>377</v>
      </c>
      <c r="K11" s="5"/>
      <c r="L11" s="5" t="s">
        <v>30</v>
      </c>
      <c r="M11" s="5" t="s">
        <v>86</v>
      </c>
      <c r="N11" s="35" t="s">
        <v>378</v>
      </c>
      <c r="O11" s="39" t="s">
        <v>678</v>
      </c>
    </row>
    <row r="12" spans="1:15" ht="18.75" customHeight="1">
      <c r="A12" s="148"/>
      <c r="B12" s="41">
        <f>B11+G11</f>
        <v>30005</v>
      </c>
      <c r="C12" s="13">
        <f t="shared" si="3"/>
        <v>4</v>
      </c>
      <c r="D12" s="13" t="str">
        <f t="shared" si="0"/>
        <v>4</v>
      </c>
      <c r="E12" s="3">
        <v>4</v>
      </c>
      <c r="G12" s="3">
        <v>2</v>
      </c>
      <c r="H12" s="3">
        <f t="shared" si="1"/>
        <v>4</v>
      </c>
      <c r="I12" s="11" t="s">
        <v>688</v>
      </c>
      <c r="J12" s="5" t="s">
        <v>686</v>
      </c>
      <c r="K12" s="5"/>
      <c r="L12" s="5" t="s">
        <v>332</v>
      </c>
      <c r="M12" s="5" t="s">
        <v>86</v>
      </c>
      <c r="N12" s="2" t="s">
        <v>689</v>
      </c>
      <c r="O12" s="39" t="s">
        <v>678</v>
      </c>
    </row>
    <row r="13" spans="1:15" ht="19.5" customHeight="1">
      <c r="A13" s="148"/>
      <c r="B13" s="89">
        <f t="shared" si="2"/>
        <v>30007</v>
      </c>
      <c r="C13" s="13">
        <f t="shared" si="3"/>
        <v>6</v>
      </c>
      <c r="D13" s="13" t="str">
        <f t="shared" si="0"/>
        <v>6</v>
      </c>
      <c r="E13" s="3">
        <v>4</v>
      </c>
      <c r="G13" s="3">
        <v>2</v>
      </c>
      <c r="H13" s="3">
        <f t="shared" ref="H13" si="4">G13*2</f>
        <v>4</v>
      </c>
      <c r="I13" s="11" t="s">
        <v>690</v>
      </c>
      <c r="J13" s="5" t="s">
        <v>686</v>
      </c>
      <c r="K13" s="5"/>
      <c r="L13" s="5" t="s">
        <v>332</v>
      </c>
      <c r="M13" s="5" t="s">
        <v>86</v>
      </c>
      <c r="N13" s="2" t="s">
        <v>691</v>
      </c>
      <c r="O13" s="39" t="s">
        <v>678</v>
      </c>
    </row>
    <row r="14" spans="1:15" ht="18.75" customHeight="1" thickBot="1">
      <c r="A14" s="149"/>
      <c r="B14" s="97"/>
      <c r="C14" s="74"/>
      <c r="D14" s="74"/>
      <c r="I14" s="11"/>
      <c r="K14" s="5"/>
      <c r="N14" s="35"/>
      <c r="O14" s="38"/>
    </row>
    <row r="15" spans="1:15" ht="30">
      <c r="A15" s="147" t="s">
        <v>384</v>
      </c>
      <c r="B15" s="98">
        <f t="shared" ref="B15:B40" si="5">C15+40001</f>
        <v>40029</v>
      </c>
      <c r="C15" s="99">
        <f>(28+QUOTIENT((I4-1),2))</f>
        <v>28</v>
      </c>
      <c r="D15" s="99" t="str">
        <f t="shared" si="0"/>
        <v>1C</v>
      </c>
      <c r="E15" s="100">
        <v>3</v>
      </c>
      <c r="F15" s="100"/>
      <c r="G15" s="100">
        <v>1</v>
      </c>
      <c r="H15" s="100">
        <v>2</v>
      </c>
      <c r="I15" s="101" t="s">
        <v>385</v>
      </c>
      <c r="J15" s="102" t="s">
        <v>133</v>
      </c>
      <c r="K15" s="103"/>
      <c r="L15" s="104" t="s">
        <v>130</v>
      </c>
      <c r="M15" s="104" t="s">
        <v>86</v>
      </c>
      <c r="N15" s="105" t="s">
        <v>386</v>
      </c>
      <c r="O15" s="106"/>
    </row>
    <row r="16" spans="1:15" ht="30">
      <c r="A16" s="148"/>
      <c r="B16" s="107">
        <f t="shared" si="5"/>
        <v>40069</v>
      </c>
      <c r="C16" s="108">
        <f>(68+QUOTIENT((I4-1),2))</f>
        <v>68</v>
      </c>
      <c r="D16" s="99" t="str">
        <f t="shared" si="0"/>
        <v>44</v>
      </c>
      <c r="E16" s="109">
        <v>3</v>
      </c>
      <c r="F16" s="109"/>
      <c r="G16" s="109">
        <v>1</v>
      </c>
      <c r="H16" s="109">
        <f t="shared" ref="H16:H40" si="6">G16*2</f>
        <v>2</v>
      </c>
      <c r="I16" s="110" t="s">
        <v>387</v>
      </c>
      <c r="J16" s="111" t="s">
        <v>158</v>
      </c>
      <c r="K16" s="112"/>
      <c r="L16" s="113" t="s">
        <v>130</v>
      </c>
      <c r="M16" s="113" t="s">
        <v>86</v>
      </c>
      <c r="N16" s="36" t="s">
        <v>386</v>
      </c>
      <c r="O16" s="114"/>
    </row>
    <row r="17" spans="1:15" ht="30.75" thickBot="1">
      <c r="A17" s="148"/>
      <c r="B17" s="98">
        <f t="shared" si="5"/>
        <v>40189</v>
      </c>
      <c r="C17" s="99">
        <f>(188+QUOTIENT((I4-1),2))</f>
        <v>188</v>
      </c>
      <c r="D17" s="99" t="str">
        <f t="shared" si="0"/>
        <v>BC</v>
      </c>
      <c r="E17" s="109">
        <v>3</v>
      </c>
      <c r="F17" s="109"/>
      <c r="G17" s="109">
        <v>1</v>
      </c>
      <c r="H17" s="109">
        <f t="shared" si="6"/>
        <v>2</v>
      </c>
      <c r="I17" s="110" t="s">
        <v>388</v>
      </c>
      <c r="J17" s="113" t="s">
        <v>82</v>
      </c>
      <c r="K17" s="109"/>
      <c r="L17" s="113" t="s">
        <v>130</v>
      </c>
      <c r="M17" s="113" t="s">
        <v>86</v>
      </c>
      <c r="N17" s="36" t="s">
        <v>386</v>
      </c>
      <c r="O17" s="38" t="s">
        <v>678</v>
      </c>
    </row>
    <row r="18" spans="1:15" ht="52.5" customHeight="1">
      <c r="A18" s="147" t="s">
        <v>389</v>
      </c>
      <c r="B18" s="12">
        <f t="shared" si="5"/>
        <v>40401</v>
      </c>
      <c r="C18" s="32">
        <f>(400+(I4-1)*40)</f>
        <v>400</v>
      </c>
      <c r="D18" s="32" t="str">
        <f t="shared" si="0"/>
        <v>190</v>
      </c>
      <c r="E18" s="6">
        <v>3</v>
      </c>
      <c r="F18" s="6">
        <v>16</v>
      </c>
      <c r="G18" s="6">
        <v>1</v>
      </c>
      <c r="H18" s="6">
        <f t="shared" si="6"/>
        <v>2</v>
      </c>
      <c r="I18" s="10" t="s">
        <v>390</v>
      </c>
      <c r="J18" s="4" t="s">
        <v>391</v>
      </c>
      <c r="K18" s="6">
        <v>120</v>
      </c>
      <c r="L18" s="4" t="s">
        <v>30</v>
      </c>
      <c r="M18" s="4" t="s">
        <v>31</v>
      </c>
      <c r="N18" s="105" t="s">
        <v>392</v>
      </c>
      <c r="O18" s="37" t="s">
        <v>678</v>
      </c>
    </row>
    <row r="19" spans="1:15" ht="37.5" customHeight="1">
      <c r="A19" s="148"/>
      <c r="B19" s="89">
        <f t="shared" si="5"/>
        <v>40402</v>
      </c>
      <c r="C19" s="13">
        <f>C18+G18</f>
        <v>401</v>
      </c>
      <c r="D19" s="13" t="str">
        <f t="shared" si="0"/>
        <v>191</v>
      </c>
      <c r="E19" s="3">
        <v>3</v>
      </c>
      <c r="F19" s="3">
        <v>16</v>
      </c>
      <c r="G19" s="3">
        <v>1</v>
      </c>
      <c r="H19" s="3">
        <f t="shared" si="6"/>
        <v>2</v>
      </c>
      <c r="I19" s="11" t="s">
        <v>393</v>
      </c>
      <c r="J19" s="5" t="s">
        <v>394</v>
      </c>
      <c r="K19" s="3">
        <v>600</v>
      </c>
      <c r="L19" s="5" t="s">
        <v>30</v>
      </c>
      <c r="M19" s="5" t="s">
        <v>31</v>
      </c>
      <c r="N19" s="36" t="s">
        <v>395</v>
      </c>
      <c r="O19" s="38" t="s">
        <v>678</v>
      </c>
    </row>
    <row r="20" spans="1:15" ht="37.5" customHeight="1">
      <c r="A20" s="148"/>
      <c r="B20" s="89">
        <f t="shared" si="5"/>
        <v>40403</v>
      </c>
      <c r="C20" s="13">
        <f t="shared" ref="C20:C40" si="7">C19+G19</f>
        <v>402</v>
      </c>
      <c r="D20" s="118" t="str">
        <f>DEC2HEX(C20)</f>
        <v>192</v>
      </c>
      <c r="E20" s="3">
        <v>3</v>
      </c>
      <c r="F20" s="3">
        <v>16</v>
      </c>
      <c r="G20" s="3">
        <v>2</v>
      </c>
      <c r="H20" s="3">
        <f>G20*2</f>
        <v>4</v>
      </c>
      <c r="I20" s="11" t="s">
        <v>263</v>
      </c>
      <c r="K20" s="3">
        <v>0</v>
      </c>
      <c r="L20" s="5" t="s">
        <v>34</v>
      </c>
      <c r="M20" s="5" t="s">
        <v>31</v>
      </c>
      <c r="N20" s="36" t="s">
        <v>396</v>
      </c>
      <c r="O20" s="38" t="s">
        <v>678</v>
      </c>
    </row>
    <row r="21" spans="1:15" ht="37.5" customHeight="1">
      <c r="A21" s="148"/>
      <c r="B21" s="89">
        <f t="shared" si="5"/>
        <v>40405</v>
      </c>
      <c r="C21" s="13">
        <f t="shared" si="7"/>
        <v>404</v>
      </c>
      <c r="D21" s="13" t="str">
        <f t="shared" si="0"/>
        <v>194</v>
      </c>
      <c r="E21" s="3">
        <v>3</v>
      </c>
      <c r="F21" s="3">
        <v>16</v>
      </c>
      <c r="G21" s="3">
        <v>2</v>
      </c>
      <c r="H21" s="3">
        <f t="shared" si="6"/>
        <v>4</v>
      </c>
      <c r="I21" s="11" t="s">
        <v>330</v>
      </c>
      <c r="J21" s="84" t="s">
        <v>397</v>
      </c>
      <c r="K21" s="3">
        <v>433.92</v>
      </c>
      <c r="L21" s="5" t="s">
        <v>332</v>
      </c>
      <c r="M21" s="5" t="s">
        <v>31</v>
      </c>
      <c r="N21" s="36" t="s">
        <v>398</v>
      </c>
      <c r="O21" s="38" t="s">
        <v>678</v>
      </c>
    </row>
    <row r="22" spans="1:15" ht="60" customHeight="1">
      <c r="A22" s="148"/>
      <c r="B22" s="89">
        <f t="shared" si="5"/>
        <v>40407</v>
      </c>
      <c r="C22" s="13">
        <f t="shared" si="7"/>
        <v>406</v>
      </c>
      <c r="D22" s="13" t="str">
        <f t="shared" si="0"/>
        <v>196</v>
      </c>
      <c r="E22" s="3">
        <v>3</v>
      </c>
      <c r="F22" s="3">
        <v>16</v>
      </c>
      <c r="G22" s="3">
        <v>1</v>
      </c>
      <c r="H22" s="3">
        <f t="shared" si="6"/>
        <v>2</v>
      </c>
      <c r="I22" s="11" t="s">
        <v>334</v>
      </c>
      <c r="J22" s="5" t="s">
        <v>335</v>
      </c>
      <c r="K22" s="3">
        <v>15</v>
      </c>
      <c r="L22" s="5" t="s">
        <v>210</v>
      </c>
      <c r="M22" s="5" t="s">
        <v>31</v>
      </c>
      <c r="N22" s="36" t="s">
        <v>399</v>
      </c>
      <c r="O22" s="38" t="s">
        <v>678</v>
      </c>
    </row>
    <row r="23" spans="1:15" ht="45" customHeight="1">
      <c r="A23" s="148"/>
      <c r="B23" s="89">
        <f t="shared" si="5"/>
        <v>40408</v>
      </c>
      <c r="C23" s="13">
        <f t="shared" si="7"/>
        <v>407</v>
      </c>
      <c r="D23" s="13" t="str">
        <f t="shared" si="0"/>
        <v>197</v>
      </c>
      <c r="E23" s="3">
        <v>3</v>
      </c>
      <c r="F23" s="3">
        <v>16</v>
      </c>
      <c r="G23" s="3">
        <v>1</v>
      </c>
      <c r="H23" s="3">
        <f t="shared" si="6"/>
        <v>2</v>
      </c>
      <c r="I23" s="11" t="s">
        <v>337</v>
      </c>
      <c r="J23" s="5" t="s">
        <v>79</v>
      </c>
      <c r="K23" s="3">
        <v>0</v>
      </c>
      <c r="L23" s="5" t="s">
        <v>30</v>
      </c>
      <c r="M23" s="5" t="s">
        <v>31</v>
      </c>
      <c r="N23" s="36" t="s">
        <v>400</v>
      </c>
      <c r="O23" s="38" t="s">
        <v>678</v>
      </c>
    </row>
    <row r="24" spans="1:15" ht="30" customHeight="1">
      <c r="A24" s="148"/>
      <c r="B24" s="89">
        <f t="shared" si="5"/>
        <v>40409</v>
      </c>
      <c r="C24" s="13">
        <f t="shared" si="7"/>
        <v>408</v>
      </c>
      <c r="D24" s="118" t="str">
        <f>DEC2HEX(C24)</f>
        <v>198</v>
      </c>
      <c r="E24" s="3">
        <v>3</v>
      </c>
      <c r="F24" s="3">
        <v>16</v>
      </c>
      <c r="G24" s="3">
        <v>2</v>
      </c>
      <c r="H24" s="3">
        <f>G24*2</f>
        <v>4</v>
      </c>
      <c r="I24" s="11" t="s">
        <v>401</v>
      </c>
      <c r="K24" s="3">
        <v>1</v>
      </c>
      <c r="L24" s="5" t="s">
        <v>332</v>
      </c>
      <c r="M24" s="5" t="s">
        <v>31</v>
      </c>
      <c r="N24" s="36" t="s">
        <v>402</v>
      </c>
      <c r="O24" s="38" t="s">
        <v>678</v>
      </c>
    </row>
    <row r="25" spans="1:15" ht="30" customHeight="1">
      <c r="A25" s="148"/>
      <c r="B25" s="89">
        <f t="shared" si="5"/>
        <v>40411</v>
      </c>
      <c r="C25" s="13">
        <f t="shared" si="7"/>
        <v>410</v>
      </c>
      <c r="D25" s="118" t="str">
        <f>DEC2HEX(C25)</f>
        <v>19A</v>
      </c>
      <c r="E25" s="3">
        <v>3</v>
      </c>
      <c r="F25" s="3">
        <v>16</v>
      </c>
      <c r="G25" s="3">
        <v>2</v>
      </c>
      <c r="H25" s="3">
        <f>G25*2</f>
        <v>4</v>
      </c>
      <c r="I25" s="11" t="s">
        <v>403</v>
      </c>
      <c r="K25" s="3">
        <v>0</v>
      </c>
      <c r="L25" s="5" t="s">
        <v>332</v>
      </c>
      <c r="M25" s="5" t="s">
        <v>31</v>
      </c>
      <c r="N25" s="36" t="s">
        <v>402</v>
      </c>
      <c r="O25" s="38" t="s">
        <v>678</v>
      </c>
    </row>
    <row r="26" spans="1:15" ht="30" customHeight="1">
      <c r="A26" s="148"/>
      <c r="B26" s="89">
        <f t="shared" si="5"/>
        <v>40413</v>
      </c>
      <c r="C26" s="13">
        <f t="shared" si="7"/>
        <v>412</v>
      </c>
      <c r="D26" s="13" t="str">
        <f t="shared" si="0"/>
        <v>19C</v>
      </c>
      <c r="E26" s="3">
        <v>3</v>
      </c>
      <c r="F26" s="3">
        <v>16</v>
      </c>
      <c r="G26" s="3">
        <v>2</v>
      </c>
      <c r="H26" s="3">
        <f t="shared" si="6"/>
        <v>4</v>
      </c>
      <c r="I26" s="11" t="s">
        <v>404</v>
      </c>
      <c r="K26" s="3">
        <v>1</v>
      </c>
      <c r="L26" s="5" t="s">
        <v>332</v>
      </c>
      <c r="M26" s="5" t="s">
        <v>31</v>
      </c>
      <c r="N26" s="36" t="s">
        <v>405</v>
      </c>
      <c r="O26" s="38" t="s">
        <v>678</v>
      </c>
    </row>
    <row r="27" spans="1:15" ht="30" customHeight="1">
      <c r="A27" s="148"/>
      <c r="B27" s="89">
        <f t="shared" si="5"/>
        <v>40415</v>
      </c>
      <c r="C27" s="13">
        <f t="shared" si="7"/>
        <v>414</v>
      </c>
      <c r="D27" s="13" t="str">
        <f t="shared" si="0"/>
        <v>19E</v>
      </c>
      <c r="E27" s="3">
        <v>3</v>
      </c>
      <c r="F27" s="3">
        <v>16</v>
      </c>
      <c r="G27" s="3">
        <v>2</v>
      </c>
      <c r="H27" s="3">
        <f t="shared" si="6"/>
        <v>4</v>
      </c>
      <c r="I27" s="11" t="s">
        <v>406</v>
      </c>
      <c r="K27" s="3">
        <v>0</v>
      </c>
      <c r="L27" s="5" t="s">
        <v>332</v>
      </c>
      <c r="M27" s="5" t="s">
        <v>31</v>
      </c>
      <c r="N27" s="36" t="s">
        <v>405</v>
      </c>
      <c r="O27" s="38" t="s">
        <v>678</v>
      </c>
    </row>
    <row r="28" spans="1:15" ht="45" customHeight="1">
      <c r="A28" s="148"/>
      <c r="B28" s="89">
        <f t="shared" si="5"/>
        <v>40417</v>
      </c>
      <c r="C28" s="13">
        <f t="shared" si="7"/>
        <v>416</v>
      </c>
      <c r="D28" s="13" t="str">
        <f t="shared" si="0"/>
        <v>1A0</v>
      </c>
      <c r="E28" s="3">
        <v>3</v>
      </c>
      <c r="F28" s="3">
        <v>16</v>
      </c>
      <c r="G28" s="3">
        <v>2</v>
      </c>
      <c r="H28" s="3">
        <f t="shared" si="6"/>
        <v>4</v>
      </c>
      <c r="I28" s="11" t="s">
        <v>692</v>
      </c>
      <c r="K28" s="3">
        <v>0</v>
      </c>
      <c r="L28" s="5" t="s">
        <v>332</v>
      </c>
      <c r="M28" s="5" t="s">
        <v>31</v>
      </c>
      <c r="N28" s="36" t="s">
        <v>693</v>
      </c>
      <c r="O28" s="38" t="s">
        <v>678</v>
      </c>
    </row>
    <row r="29" spans="1:15" ht="18.75" hidden="1" customHeight="1">
      <c r="A29" s="148"/>
      <c r="B29" s="89">
        <f t="shared" si="5"/>
        <v>40419</v>
      </c>
      <c r="C29" s="13">
        <f t="shared" si="7"/>
        <v>418</v>
      </c>
      <c r="D29" s="13" t="str">
        <f t="shared" si="0"/>
        <v>1A2</v>
      </c>
      <c r="E29" s="3">
        <v>3</v>
      </c>
      <c r="F29" s="3">
        <v>16</v>
      </c>
      <c r="G29" s="3">
        <v>2</v>
      </c>
      <c r="H29" s="3">
        <f t="shared" si="6"/>
        <v>4</v>
      </c>
      <c r="I29" s="11" t="s">
        <v>409</v>
      </c>
      <c r="K29" s="3">
        <v>0</v>
      </c>
      <c r="L29" s="5" t="s">
        <v>332</v>
      </c>
      <c r="M29" s="5" t="s">
        <v>31</v>
      </c>
      <c r="N29" s="2" t="s">
        <v>410</v>
      </c>
      <c r="O29" s="38" t="s">
        <v>678</v>
      </c>
    </row>
    <row r="30" spans="1:15" ht="18.75" hidden="1" customHeight="1">
      <c r="A30" s="148"/>
      <c r="B30" s="89">
        <f t="shared" si="5"/>
        <v>40421</v>
      </c>
      <c r="C30" s="13">
        <f t="shared" si="7"/>
        <v>420</v>
      </c>
      <c r="D30" s="13" t="str">
        <f t="shared" si="0"/>
        <v>1A4</v>
      </c>
      <c r="E30" s="3">
        <v>3</v>
      </c>
      <c r="F30" s="3">
        <v>16</v>
      </c>
      <c r="G30" s="3">
        <v>2</v>
      </c>
      <c r="H30" s="3">
        <f t="shared" si="6"/>
        <v>4</v>
      </c>
      <c r="I30" s="11" t="s">
        <v>411</v>
      </c>
      <c r="K30" s="3">
        <v>0</v>
      </c>
      <c r="L30" s="5" t="s">
        <v>332</v>
      </c>
      <c r="M30" s="5" t="s">
        <v>31</v>
      </c>
      <c r="N30" s="2" t="s">
        <v>412</v>
      </c>
      <c r="O30" s="38" t="s">
        <v>678</v>
      </c>
    </row>
    <row r="31" spans="1:15" ht="18.75" hidden="1" customHeight="1">
      <c r="A31" s="148"/>
      <c r="B31" s="89">
        <f t="shared" si="5"/>
        <v>40423</v>
      </c>
      <c r="C31" s="13">
        <f t="shared" si="7"/>
        <v>422</v>
      </c>
      <c r="D31" s="13" t="str">
        <f t="shared" si="0"/>
        <v>1A6</v>
      </c>
      <c r="E31" s="3">
        <v>3</v>
      </c>
      <c r="F31" s="3">
        <v>16</v>
      </c>
      <c r="G31" s="3">
        <v>2</v>
      </c>
      <c r="H31" s="3">
        <f t="shared" si="6"/>
        <v>4</v>
      </c>
      <c r="I31" s="11" t="s">
        <v>413</v>
      </c>
      <c r="K31" s="3">
        <v>0</v>
      </c>
      <c r="L31" s="5" t="s">
        <v>332</v>
      </c>
      <c r="M31" s="5" t="s">
        <v>31</v>
      </c>
      <c r="N31" s="2" t="s">
        <v>414</v>
      </c>
      <c r="O31" s="38" t="s">
        <v>678</v>
      </c>
    </row>
    <row r="32" spans="1:15" ht="18.75" hidden="1" customHeight="1">
      <c r="A32" s="148"/>
      <c r="B32" s="89">
        <f t="shared" si="5"/>
        <v>40425</v>
      </c>
      <c r="C32" s="13">
        <f t="shared" si="7"/>
        <v>424</v>
      </c>
      <c r="D32" s="13" t="str">
        <f t="shared" si="0"/>
        <v>1A8</v>
      </c>
      <c r="E32" s="3">
        <v>3</v>
      </c>
      <c r="F32" s="3">
        <v>16</v>
      </c>
      <c r="G32" s="3">
        <v>2</v>
      </c>
      <c r="H32" s="3">
        <f t="shared" si="6"/>
        <v>4</v>
      </c>
      <c r="I32" s="11" t="s">
        <v>415</v>
      </c>
      <c r="K32" s="3">
        <v>0</v>
      </c>
      <c r="L32" s="5" t="s">
        <v>332</v>
      </c>
      <c r="M32" s="5" t="s">
        <v>31</v>
      </c>
      <c r="N32" s="2" t="s">
        <v>416</v>
      </c>
      <c r="O32" s="38" t="s">
        <v>678</v>
      </c>
    </row>
    <row r="33" spans="1:15" ht="45" customHeight="1">
      <c r="A33" s="148"/>
      <c r="B33" s="89">
        <f t="shared" si="5"/>
        <v>40427</v>
      </c>
      <c r="C33" s="13">
        <f t="shared" si="7"/>
        <v>426</v>
      </c>
      <c r="D33" s="118" t="str">
        <f>DEC2HEX(C33)</f>
        <v>1AA</v>
      </c>
      <c r="E33" s="3">
        <v>3</v>
      </c>
      <c r="F33" s="3">
        <v>16</v>
      </c>
      <c r="G33" s="3">
        <v>2</v>
      </c>
      <c r="H33" s="3">
        <f>G33*2</f>
        <v>4</v>
      </c>
      <c r="I33" s="11" t="s">
        <v>694</v>
      </c>
      <c r="K33" s="5" t="s">
        <v>469</v>
      </c>
      <c r="L33" s="5" t="s">
        <v>332</v>
      </c>
      <c r="M33" s="5" t="s">
        <v>31</v>
      </c>
      <c r="N33" s="36" t="s">
        <v>695</v>
      </c>
      <c r="O33" s="38" t="s">
        <v>678</v>
      </c>
    </row>
    <row r="34" spans="1:15" ht="45" customHeight="1" thickBot="1">
      <c r="A34" s="148"/>
      <c r="B34" s="89">
        <f t="shared" si="5"/>
        <v>40429</v>
      </c>
      <c r="C34" s="13">
        <f t="shared" si="7"/>
        <v>428</v>
      </c>
      <c r="D34" s="118" t="str">
        <f>DEC2HEX(C34)</f>
        <v>1AC</v>
      </c>
      <c r="E34" s="3">
        <v>3</v>
      </c>
      <c r="F34" s="3">
        <v>16</v>
      </c>
      <c r="G34" s="3">
        <v>2</v>
      </c>
      <c r="H34" s="3">
        <f>G34*2</f>
        <v>4</v>
      </c>
      <c r="I34" s="11" t="s">
        <v>696</v>
      </c>
      <c r="K34" s="5" t="s">
        <v>469</v>
      </c>
      <c r="L34" s="5" t="s">
        <v>332</v>
      </c>
      <c r="M34" s="5" t="s">
        <v>31</v>
      </c>
      <c r="N34" s="36" t="s">
        <v>697</v>
      </c>
      <c r="O34" s="38" t="s">
        <v>678</v>
      </c>
    </row>
    <row r="35" spans="1:15" ht="30" hidden="1" customHeight="1">
      <c r="A35" s="148"/>
      <c r="B35" s="89">
        <f t="shared" si="5"/>
        <v>40431</v>
      </c>
      <c r="C35" s="13">
        <f t="shared" si="7"/>
        <v>430</v>
      </c>
      <c r="D35" s="13" t="str">
        <f t="shared" ref="D35:D36" si="8">DEC2HEX(C35)</f>
        <v>1AE</v>
      </c>
      <c r="E35" s="3">
        <v>16</v>
      </c>
      <c r="G35" s="3">
        <v>1</v>
      </c>
      <c r="H35" s="3">
        <f t="shared" ref="H35:H36" si="9">G35*2</f>
        <v>2</v>
      </c>
      <c r="I35" s="11" t="s">
        <v>698</v>
      </c>
      <c r="K35" s="3">
        <v>90</v>
      </c>
      <c r="L35" s="5" t="s">
        <v>30</v>
      </c>
      <c r="M35" s="5" t="s">
        <v>31</v>
      </c>
      <c r="N35" s="36" t="s">
        <v>699</v>
      </c>
      <c r="O35" s="38" t="s">
        <v>376</v>
      </c>
    </row>
    <row r="36" spans="1:15" ht="30" hidden="1" customHeight="1">
      <c r="A36" s="148"/>
      <c r="B36" s="89">
        <f t="shared" si="5"/>
        <v>40432</v>
      </c>
      <c r="C36" s="13">
        <f t="shared" si="7"/>
        <v>431</v>
      </c>
      <c r="D36" s="13" t="str">
        <f t="shared" si="8"/>
        <v>1AF</v>
      </c>
      <c r="E36" s="3">
        <v>16</v>
      </c>
      <c r="G36" s="3">
        <v>1</v>
      </c>
      <c r="H36" s="3">
        <f t="shared" si="9"/>
        <v>2</v>
      </c>
      <c r="I36" s="11" t="s">
        <v>700</v>
      </c>
      <c r="K36" s="3">
        <v>90</v>
      </c>
      <c r="L36" s="5" t="s">
        <v>30</v>
      </c>
      <c r="M36" s="5" t="s">
        <v>31</v>
      </c>
      <c r="N36" s="36" t="s">
        <v>632</v>
      </c>
      <c r="O36" s="38" t="s">
        <v>376</v>
      </c>
    </row>
    <row r="37" spans="1:15" ht="18.75" hidden="1" customHeight="1">
      <c r="A37" s="148"/>
      <c r="B37" s="89">
        <f t="shared" si="5"/>
        <v>40433</v>
      </c>
      <c r="C37" s="13">
        <f t="shared" si="7"/>
        <v>432</v>
      </c>
      <c r="D37" s="13" t="str">
        <f t="shared" si="0"/>
        <v>1B0</v>
      </c>
      <c r="E37" s="3">
        <v>16</v>
      </c>
      <c r="G37" s="3">
        <v>5</v>
      </c>
      <c r="H37" s="3">
        <f t="shared" si="6"/>
        <v>10</v>
      </c>
      <c r="I37" s="11" t="s">
        <v>345</v>
      </c>
      <c r="M37" s="5" t="s">
        <v>31</v>
      </c>
      <c r="N37" s="2" t="s">
        <v>460</v>
      </c>
      <c r="O37" s="38" t="s">
        <v>376</v>
      </c>
    </row>
    <row r="38" spans="1:15" ht="52.5" hidden="1" customHeight="1">
      <c r="A38" s="148"/>
      <c r="B38" s="89">
        <f t="shared" si="5"/>
        <v>40438</v>
      </c>
      <c r="C38" s="13">
        <f t="shared" si="7"/>
        <v>437</v>
      </c>
      <c r="D38" s="13" t="str">
        <f t="shared" si="0"/>
        <v>1B5</v>
      </c>
      <c r="E38" s="3">
        <v>16</v>
      </c>
      <c r="G38" s="3">
        <v>1</v>
      </c>
      <c r="H38" s="3">
        <f t="shared" si="6"/>
        <v>2</v>
      </c>
      <c r="I38" s="11" t="s">
        <v>420</v>
      </c>
      <c r="K38" s="85" t="s">
        <v>421</v>
      </c>
      <c r="L38" s="5" t="s">
        <v>422</v>
      </c>
      <c r="M38" s="5" t="s">
        <v>31</v>
      </c>
      <c r="N38" s="36" t="s">
        <v>423</v>
      </c>
      <c r="O38" s="38" t="s">
        <v>376</v>
      </c>
    </row>
    <row r="39" spans="1:15" ht="18.75" hidden="1" customHeight="1">
      <c r="A39" s="148"/>
      <c r="B39" s="89">
        <f t="shared" si="5"/>
        <v>40439</v>
      </c>
      <c r="C39" s="13">
        <f t="shared" si="7"/>
        <v>438</v>
      </c>
      <c r="D39" s="13" t="str">
        <f t="shared" si="0"/>
        <v>1B6</v>
      </c>
      <c r="E39" s="3">
        <v>16</v>
      </c>
      <c r="G39" s="3">
        <v>1</v>
      </c>
      <c r="H39" s="3">
        <f t="shared" si="6"/>
        <v>2</v>
      </c>
      <c r="I39" s="11" t="s">
        <v>424</v>
      </c>
      <c r="K39" s="85" t="s">
        <v>425</v>
      </c>
      <c r="L39" s="5" t="s">
        <v>422</v>
      </c>
      <c r="M39" s="5" t="s">
        <v>31</v>
      </c>
      <c r="N39" s="2" t="s">
        <v>426</v>
      </c>
      <c r="O39" s="38" t="s">
        <v>376</v>
      </c>
    </row>
    <row r="40" spans="1:15" ht="18.75" hidden="1" customHeight="1">
      <c r="A40" s="149"/>
      <c r="B40" s="89">
        <f t="shared" si="5"/>
        <v>40440</v>
      </c>
      <c r="C40" s="13">
        <f t="shared" si="7"/>
        <v>439</v>
      </c>
      <c r="D40" s="74" t="str">
        <f t="shared" si="0"/>
        <v>1B7</v>
      </c>
      <c r="E40" s="90">
        <v>16</v>
      </c>
      <c r="F40" s="90"/>
      <c r="G40" s="90">
        <v>1</v>
      </c>
      <c r="H40" s="90">
        <f t="shared" si="6"/>
        <v>2</v>
      </c>
      <c r="I40" s="115" t="s">
        <v>427</v>
      </c>
      <c r="J40" s="92"/>
      <c r="K40" s="85" t="s">
        <v>428</v>
      </c>
      <c r="L40" s="92" t="s">
        <v>422</v>
      </c>
      <c r="M40" s="92" t="s">
        <v>31</v>
      </c>
      <c r="N40" s="2" t="s">
        <v>426</v>
      </c>
      <c r="O40" s="38" t="s">
        <v>376</v>
      </c>
    </row>
    <row r="41" spans="1:15" ht="18.75">
      <c r="A41" s="40"/>
      <c r="B41" s="32"/>
      <c r="C41" s="32"/>
      <c r="D41" s="32"/>
      <c r="E41" s="6"/>
      <c r="F41" s="6"/>
      <c r="G41" s="6"/>
      <c r="H41" s="6"/>
      <c r="I41" s="4"/>
      <c r="J41" s="4"/>
      <c r="K41" s="6"/>
      <c r="L41" s="4"/>
      <c r="M41" s="4"/>
      <c r="N41" s="34"/>
      <c r="O41" s="4"/>
    </row>
    <row r="42" spans="1:15" ht="18.75">
      <c r="B42" s="13"/>
      <c r="C42" s="13"/>
      <c r="D42" s="13"/>
    </row>
    <row r="43" spans="1:15" ht="18.75">
      <c r="B43" s="13"/>
      <c r="C43" s="13"/>
      <c r="D43" s="13"/>
    </row>
    <row r="44" spans="1:15" ht="18.75">
      <c r="B44" s="13"/>
      <c r="C44" s="13"/>
      <c r="D44" s="13"/>
    </row>
    <row r="45" spans="1:15" ht="18.75">
      <c r="B45" s="13"/>
      <c r="C45" s="13"/>
      <c r="D45" s="13"/>
    </row>
    <row r="46" spans="1:15" s="3" customFormat="1" ht="18.75">
      <c r="A46" s="1"/>
      <c r="B46" s="13"/>
      <c r="C46" s="13"/>
      <c r="D46" s="13"/>
      <c r="I46" s="5"/>
      <c r="J46" s="5"/>
      <c r="L46" s="5"/>
      <c r="M46" s="5"/>
      <c r="N46" s="2"/>
      <c r="O46" s="5"/>
    </row>
    <row r="47" spans="1:15" s="3" customFormat="1" ht="18.75">
      <c r="A47" s="1"/>
      <c r="B47" s="13"/>
      <c r="C47" s="13"/>
      <c r="D47" s="13"/>
      <c r="I47" s="5"/>
      <c r="J47" s="5"/>
      <c r="L47" s="5"/>
      <c r="M47" s="5"/>
      <c r="N47" s="2"/>
      <c r="O47" s="5"/>
    </row>
    <row r="48" spans="1:15" s="3" customFormat="1" ht="18.75">
      <c r="A48" s="1"/>
      <c r="B48" s="13"/>
      <c r="C48" s="13"/>
      <c r="D48" s="13"/>
      <c r="I48" s="5"/>
      <c r="J48" s="5"/>
      <c r="L48" s="5"/>
      <c r="M48" s="5"/>
      <c r="N48" s="2"/>
      <c r="O48" s="5"/>
    </row>
    <row r="49" spans="1:15" s="3" customFormat="1" ht="18.75">
      <c r="A49" s="1"/>
      <c r="B49" s="13"/>
      <c r="C49" s="13"/>
      <c r="D49" s="13"/>
      <c r="I49" s="5"/>
      <c r="J49" s="5"/>
      <c r="L49" s="5"/>
      <c r="M49" s="5"/>
      <c r="N49" s="2"/>
      <c r="O49" s="5"/>
    </row>
    <row r="50" spans="1:15" s="3" customFormat="1" ht="18.75">
      <c r="A50" s="1"/>
      <c r="B50" s="13"/>
      <c r="C50" s="13"/>
      <c r="D50" s="13"/>
      <c r="I50" s="5"/>
      <c r="J50" s="5"/>
      <c r="L50" s="5"/>
      <c r="M50" s="5"/>
      <c r="N50" s="2"/>
      <c r="O50" s="5"/>
    </row>
    <row r="51" spans="1:15" s="3" customFormat="1" ht="18.75">
      <c r="A51" s="1"/>
      <c r="B51" s="13"/>
      <c r="C51" s="13"/>
      <c r="D51" s="13"/>
      <c r="I51" s="5"/>
      <c r="J51" s="5"/>
      <c r="L51" s="5"/>
      <c r="M51" s="5"/>
      <c r="N51" s="2"/>
      <c r="O51" s="5"/>
    </row>
    <row r="52" spans="1:15" s="3" customFormat="1" ht="18.75">
      <c r="A52" s="1"/>
      <c r="B52" s="13"/>
      <c r="C52" s="13"/>
      <c r="D52" s="13"/>
      <c r="I52" s="5"/>
      <c r="J52" s="5"/>
      <c r="L52" s="5"/>
      <c r="M52" s="5"/>
      <c r="N52" s="2"/>
      <c r="O52" s="5"/>
    </row>
    <row r="53" spans="1:15" s="3" customFormat="1" ht="18.75">
      <c r="A53" s="1"/>
      <c r="B53" s="13"/>
      <c r="C53" s="13"/>
      <c r="D53" s="13"/>
      <c r="I53" s="5"/>
      <c r="J53" s="5"/>
      <c r="L53" s="5"/>
      <c r="M53" s="5"/>
      <c r="N53" s="2"/>
      <c r="O53" s="5"/>
    </row>
    <row r="54" spans="1:15" s="3" customFormat="1" ht="18.75">
      <c r="A54" s="1"/>
      <c r="B54" s="13"/>
      <c r="C54" s="13"/>
      <c r="D54" s="13"/>
      <c r="I54" s="5"/>
      <c r="J54" s="5"/>
      <c r="L54" s="5"/>
      <c r="M54" s="5"/>
      <c r="N54" s="2"/>
      <c r="O54" s="5"/>
    </row>
  </sheetData>
  <sheetProtection algorithmName="SHA-512" hashValue="/H0lbUF1VNQvB6++PW96GxEfCcTAH4ri6E052Ex1+kRucctXLWtKfdS9WpWGv2MKBbH/19XRXOV80JAPOg5ouA==" saltValue="Fb2PwUENXZs+9AmMzTs6yw==" spinCount="100000" sheet="1" objects="1" scenarios="1"/>
  <mergeCells count="3">
    <mergeCell ref="A9:A14"/>
    <mergeCell ref="A15:A17"/>
    <mergeCell ref="A18:A40"/>
  </mergeCells>
  <dataValidations count="1">
    <dataValidation type="whole" allowBlank="1" showInputMessage="1" showErrorMessage="1" sqref="I4:I6" xr:uid="{00000000-0002-0000-1800-000000000000}">
      <formula1>1</formula1>
      <formula2>40</formula2>
    </dataValidation>
  </dataValidations>
  <pageMargins left="0.7" right="0.7" top="0.75" bottom="0.75" header="0.3" footer="0.3"/>
  <tableParts count="1">
    <tablePart r:id="rId1"/>
  </tableParts>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A00-000000000000}">
  <dimension ref="A2:O78"/>
  <sheetViews>
    <sheetView topLeftCell="A10" zoomScale="80" zoomScaleNormal="80" workbookViewId="0">
      <selection activeCell="O41" sqref="O41"/>
    </sheetView>
  </sheetViews>
  <sheetFormatPr defaultColWidth="9.140625" defaultRowHeight="15"/>
  <cols>
    <col min="1" max="1" width="24.42578125" style="1" customWidth="1"/>
    <col min="2" max="4" width="15" style="3" customWidth="1"/>
    <col min="5" max="6" width="11.42578125" style="3" customWidth="1"/>
    <col min="7" max="7" width="14.140625" style="3" customWidth="1"/>
    <col min="8" max="8" width="10" style="3" customWidth="1"/>
    <col min="9" max="9" width="40.42578125" style="5" customWidth="1"/>
    <col min="10" max="10" width="14.42578125" style="5" customWidth="1"/>
    <col min="11" max="11" width="8.42578125" style="3" customWidth="1"/>
    <col min="12" max="12" width="8.42578125" style="5" customWidth="1"/>
    <col min="13" max="13" width="14.42578125" style="5" customWidth="1"/>
    <col min="14" max="14" width="84.85546875" style="2" customWidth="1"/>
    <col min="15" max="15" width="33.85546875" style="5" customWidth="1"/>
    <col min="16" max="16384" width="9.140625" style="1"/>
  </cols>
  <sheetData>
    <row r="2" spans="1:15" ht="46.5">
      <c r="A2" s="14" t="s">
        <v>572</v>
      </c>
    </row>
    <row r="3" spans="1:15" ht="15.75" thickBot="1"/>
    <row r="4" spans="1:15" s="17" customFormat="1" ht="34.5" thickBot="1">
      <c r="A4" s="7" t="s">
        <v>361</v>
      </c>
      <c r="B4" s="8"/>
      <c r="C4" s="8"/>
      <c r="D4" s="8"/>
      <c r="E4" s="8"/>
      <c r="F4" s="8"/>
      <c r="G4" s="8"/>
      <c r="H4" s="8"/>
      <c r="I4" s="33">
        <v>1</v>
      </c>
      <c r="J4" s="15" t="s">
        <v>362</v>
      </c>
      <c r="K4" s="8"/>
      <c r="L4" s="9"/>
      <c r="M4" s="9"/>
      <c r="N4" s="16"/>
      <c r="O4" s="9"/>
    </row>
    <row r="5" spans="1:15" s="30" customFormat="1" ht="18.75">
      <c r="A5" s="25"/>
      <c r="B5" s="26"/>
      <c r="C5" s="26"/>
      <c r="D5" s="26"/>
      <c r="E5" s="26"/>
      <c r="F5" s="26"/>
      <c r="G5" s="26"/>
      <c r="H5" s="26"/>
      <c r="I5" s="27"/>
      <c r="J5" s="31" t="s">
        <v>363</v>
      </c>
      <c r="K5" s="26"/>
      <c r="L5" s="28"/>
      <c r="M5" s="28"/>
      <c r="N5" s="29"/>
      <c r="O5" s="28"/>
    </row>
    <row r="6" spans="1:15" s="17" customFormat="1" ht="17.100000000000001" customHeight="1">
      <c r="A6" s="7"/>
      <c r="B6" s="8"/>
      <c r="C6" s="8"/>
      <c r="D6" s="8"/>
      <c r="E6" s="8"/>
      <c r="F6" s="8"/>
      <c r="G6" s="8"/>
      <c r="H6" s="8"/>
      <c r="I6" s="24"/>
      <c r="J6" s="15"/>
      <c r="K6" s="8"/>
      <c r="L6" s="9"/>
      <c r="M6" s="9"/>
      <c r="N6" s="16"/>
      <c r="O6" s="9"/>
    </row>
    <row r="7" spans="1:15" s="18" customFormat="1" ht="27" customHeight="1">
      <c r="B7" s="18" t="s">
        <v>2</v>
      </c>
      <c r="C7" s="18" t="s">
        <v>3</v>
      </c>
      <c r="D7" s="18" t="s">
        <v>4</v>
      </c>
      <c r="E7" s="18" t="s">
        <v>5</v>
      </c>
      <c r="G7" s="18" t="s">
        <v>6</v>
      </c>
      <c r="H7" s="18" t="s">
        <v>7</v>
      </c>
      <c r="I7" s="18" t="s">
        <v>8</v>
      </c>
      <c r="J7" s="18" t="s">
        <v>9</v>
      </c>
      <c r="K7" s="18" t="s">
        <v>10</v>
      </c>
      <c r="L7" s="18" t="s">
        <v>11</v>
      </c>
      <c r="M7" s="18" t="s">
        <v>12</v>
      </c>
      <c r="N7" s="19" t="s">
        <v>13</v>
      </c>
      <c r="O7" s="18" t="s">
        <v>364</v>
      </c>
    </row>
    <row r="8" spans="1:15" s="23" customFormat="1" ht="57" thickBot="1">
      <c r="A8" s="20"/>
      <c r="B8" s="21" t="s">
        <v>14</v>
      </c>
      <c r="C8" s="21" t="s">
        <v>15</v>
      </c>
      <c r="D8" s="21" t="s">
        <v>16</v>
      </c>
      <c r="E8" s="21" t="s">
        <v>17</v>
      </c>
      <c r="F8" s="21" t="s">
        <v>18</v>
      </c>
      <c r="G8" s="21" t="s">
        <v>365</v>
      </c>
      <c r="H8" s="21" t="s">
        <v>21</v>
      </c>
      <c r="I8" s="22" t="s">
        <v>22</v>
      </c>
      <c r="J8" s="22" t="s">
        <v>366</v>
      </c>
      <c r="K8" s="21" t="s">
        <v>24</v>
      </c>
      <c r="L8" s="22" t="s">
        <v>25</v>
      </c>
      <c r="M8" s="22" t="s">
        <v>26</v>
      </c>
      <c r="N8" s="22" t="s">
        <v>367</v>
      </c>
      <c r="O8" s="22" t="s">
        <v>368</v>
      </c>
    </row>
    <row r="9" spans="1:15" ht="18.75" customHeight="1">
      <c r="A9" s="147" t="s">
        <v>369</v>
      </c>
      <c r="B9" s="12">
        <f>C9+30001</f>
        <v>30001</v>
      </c>
      <c r="C9" s="32">
        <f>((I4-1)*32)</f>
        <v>0</v>
      </c>
      <c r="D9" s="32" t="str">
        <f t="shared" ref="D9:D64" si="0">DEC2HEX(C9)</f>
        <v>0</v>
      </c>
      <c r="E9" s="6">
        <v>4</v>
      </c>
      <c r="F9" s="6"/>
      <c r="G9" s="6">
        <v>1</v>
      </c>
      <c r="H9" s="6">
        <f t="shared" ref="H9:H20" si="1">G9*2</f>
        <v>2</v>
      </c>
      <c r="I9" s="10" t="s">
        <v>370</v>
      </c>
      <c r="J9" s="4" t="s">
        <v>371</v>
      </c>
      <c r="K9" s="4"/>
      <c r="L9" s="4" t="s">
        <v>30</v>
      </c>
      <c r="M9" s="4" t="s">
        <v>86</v>
      </c>
      <c r="N9" s="34" t="s">
        <v>372</v>
      </c>
      <c r="O9" s="37"/>
    </row>
    <row r="10" spans="1:15" ht="18.75" customHeight="1">
      <c r="A10" s="148"/>
      <c r="B10" s="89">
        <f>C10+30001</f>
        <v>30002</v>
      </c>
      <c r="C10" s="13">
        <f>C9+G9</f>
        <v>1</v>
      </c>
      <c r="D10" s="13" t="str">
        <f t="shared" si="0"/>
        <v>1</v>
      </c>
      <c r="E10" s="3">
        <v>4</v>
      </c>
      <c r="G10" s="3">
        <v>2</v>
      </c>
      <c r="H10" s="3">
        <f t="shared" si="1"/>
        <v>4</v>
      </c>
      <c r="I10" s="11" t="s">
        <v>345</v>
      </c>
      <c r="K10" s="5"/>
      <c r="L10" s="5" t="s">
        <v>332</v>
      </c>
      <c r="M10" s="5" t="s">
        <v>86</v>
      </c>
      <c r="O10" s="38"/>
    </row>
    <row r="11" spans="1:15" ht="18.75">
      <c r="A11" s="148"/>
      <c r="B11" s="89">
        <f t="shared" ref="B11:B27" si="2">C11+30001</f>
        <v>30004</v>
      </c>
      <c r="C11" s="13">
        <f t="shared" ref="C11:C27" si="3">C10+G10</f>
        <v>3</v>
      </c>
      <c r="D11" s="13" t="str">
        <f t="shared" si="0"/>
        <v>3</v>
      </c>
      <c r="E11" s="3">
        <v>4</v>
      </c>
      <c r="G11" s="3">
        <v>1</v>
      </c>
      <c r="H11" s="3">
        <f t="shared" si="1"/>
        <v>2</v>
      </c>
      <c r="I11" s="11" t="s">
        <v>377</v>
      </c>
      <c r="K11" s="5"/>
      <c r="L11" s="5" t="s">
        <v>30</v>
      </c>
      <c r="M11" s="5" t="s">
        <v>86</v>
      </c>
      <c r="N11" s="35" t="s">
        <v>378</v>
      </c>
      <c r="O11" s="38"/>
    </row>
    <row r="12" spans="1:15" ht="18.75" customHeight="1">
      <c r="A12" s="148"/>
      <c r="B12" s="89">
        <f t="shared" si="2"/>
        <v>30005</v>
      </c>
      <c r="C12" s="13">
        <f t="shared" si="3"/>
        <v>4</v>
      </c>
      <c r="D12" s="13" t="str">
        <f t="shared" si="0"/>
        <v>4</v>
      </c>
      <c r="E12" s="3">
        <v>4</v>
      </c>
      <c r="G12" s="3">
        <v>1</v>
      </c>
      <c r="H12" s="3">
        <f t="shared" si="1"/>
        <v>2</v>
      </c>
      <c r="I12" s="11" t="s">
        <v>701</v>
      </c>
      <c r="K12" s="5"/>
      <c r="L12" s="5" t="s">
        <v>210</v>
      </c>
      <c r="M12" s="5" t="s">
        <v>86</v>
      </c>
      <c r="N12" s="35" t="s">
        <v>702</v>
      </c>
      <c r="O12" s="38" t="s">
        <v>376</v>
      </c>
    </row>
    <row r="13" spans="1:15" ht="18.75">
      <c r="A13" s="148"/>
      <c r="B13" s="89">
        <f t="shared" si="2"/>
        <v>30006</v>
      </c>
      <c r="C13" s="13">
        <f t="shared" si="3"/>
        <v>5</v>
      </c>
      <c r="D13" s="13" t="str">
        <f t="shared" si="0"/>
        <v>5</v>
      </c>
      <c r="E13" s="3">
        <v>4</v>
      </c>
      <c r="G13" s="3">
        <v>1</v>
      </c>
      <c r="H13" s="3">
        <f t="shared" si="1"/>
        <v>2</v>
      </c>
      <c r="I13" s="11" t="s">
        <v>703</v>
      </c>
      <c r="K13" s="5"/>
      <c r="L13" s="5" t="s">
        <v>210</v>
      </c>
      <c r="M13" s="5" t="s">
        <v>86</v>
      </c>
      <c r="N13" s="35" t="s">
        <v>704</v>
      </c>
      <c r="O13" s="38" t="s">
        <v>376</v>
      </c>
    </row>
    <row r="14" spans="1:15" ht="18.75" customHeight="1">
      <c r="A14" s="148"/>
      <c r="B14" s="89">
        <f t="shared" si="2"/>
        <v>30007</v>
      </c>
      <c r="C14" s="13">
        <f t="shared" si="3"/>
        <v>6</v>
      </c>
      <c r="D14" s="13" t="str">
        <f t="shared" si="0"/>
        <v>6</v>
      </c>
      <c r="E14" s="3">
        <v>4</v>
      </c>
      <c r="G14" s="3">
        <v>1</v>
      </c>
      <c r="H14" s="3">
        <f t="shared" si="1"/>
        <v>2</v>
      </c>
      <c r="I14" s="11" t="s">
        <v>705</v>
      </c>
      <c r="K14" s="5"/>
      <c r="L14" s="5" t="s">
        <v>210</v>
      </c>
      <c r="M14" s="5" t="s">
        <v>86</v>
      </c>
      <c r="N14" s="35" t="s">
        <v>706</v>
      </c>
      <c r="O14" s="38" t="s">
        <v>376</v>
      </c>
    </row>
    <row r="15" spans="1:15" ht="18.75" customHeight="1">
      <c r="A15" s="148"/>
      <c r="B15" s="89">
        <f t="shared" si="2"/>
        <v>30008</v>
      </c>
      <c r="C15" s="13">
        <f t="shared" si="3"/>
        <v>7</v>
      </c>
      <c r="D15" s="13" t="str">
        <f t="shared" si="0"/>
        <v>7</v>
      </c>
      <c r="E15" s="3">
        <v>4</v>
      </c>
      <c r="G15" s="3">
        <v>1</v>
      </c>
      <c r="H15" s="3">
        <f t="shared" si="1"/>
        <v>2</v>
      </c>
      <c r="I15" s="11" t="s">
        <v>707</v>
      </c>
      <c r="K15" s="5"/>
      <c r="L15" s="5" t="s">
        <v>210</v>
      </c>
      <c r="M15" s="5" t="s">
        <v>86</v>
      </c>
      <c r="N15" s="35" t="s">
        <v>708</v>
      </c>
      <c r="O15" s="38" t="s">
        <v>376</v>
      </c>
    </row>
    <row r="16" spans="1:15" ht="18.75" customHeight="1">
      <c r="A16" s="148"/>
      <c r="B16" s="89">
        <f t="shared" si="2"/>
        <v>30009</v>
      </c>
      <c r="C16" s="13">
        <f t="shared" si="3"/>
        <v>8</v>
      </c>
      <c r="D16" s="13" t="str">
        <f t="shared" si="0"/>
        <v>8</v>
      </c>
      <c r="E16" s="3">
        <v>4</v>
      </c>
      <c r="G16" s="3">
        <v>1</v>
      </c>
      <c r="H16" s="3">
        <f t="shared" si="1"/>
        <v>2</v>
      </c>
      <c r="I16" s="11" t="s">
        <v>709</v>
      </c>
      <c r="K16" s="5"/>
      <c r="L16" s="5" t="s">
        <v>210</v>
      </c>
      <c r="M16" s="5" t="s">
        <v>86</v>
      </c>
      <c r="N16" s="35" t="s">
        <v>710</v>
      </c>
      <c r="O16" s="38" t="s">
        <v>376</v>
      </c>
    </row>
    <row r="17" spans="1:15" ht="18.75" customHeight="1">
      <c r="A17" s="148"/>
      <c r="B17" s="89">
        <f t="shared" si="2"/>
        <v>30010</v>
      </c>
      <c r="C17" s="13">
        <f t="shared" si="3"/>
        <v>9</v>
      </c>
      <c r="D17" s="13" t="str">
        <f t="shared" si="0"/>
        <v>9</v>
      </c>
      <c r="E17" s="3">
        <v>4</v>
      </c>
      <c r="G17" s="3">
        <v>1</v>
      </c>
      <c r="H17" s="3">
        <f t="shared" si="1"/>
        <v>2</v>
      </c>
      <c r="I17" s="11" t="s">
        <v>711</v>
      </c>
      <c r="K17" s="5"/>
      <c r="L17" s="5" t="s">
        <v>210</v>
      </c>
      <c r="M17" s="5" t="s">
        <v>86</v>
      </c>
      <c r="N17" s="35" t="s">
        <v>712</v>
      </c>
      <c r="O17" s="38" t="s">
        <v>376</v>
      </c>
    </row>
    <row r="18" spans="1:15" ht="18.75" customHeight="1">
      <c r="A18" s="148"/>
      <c r="B18" s="89">
        <f t="shared" si="2"/>
        <v>30011</v>
      </c>
      <c r="C18" s="13">
        <f t="shared" si="3"/>
        <v>10</v>
      </c>
      <c r="D18" s="13" t="str">
        <f t="shared" si="0"/>
        <v>A</v>
      </c>
      <c r="E18" s="3">
        <v>4</v>
      </c>
      <c r="G18" s="3">
        <v>1</v>
      </c>
      <c r="H18" s="3">
        <f t="shared" si="1"/>
        <v>2</v>
      </c>
      <c r="I18" s="11" t="s">
        <v>713</v>
      </c>
      <c r="K18" s="5"/>
      <c r="L18" s="5" t="s">
        <v>210</v>
      </c>
      <c r="M18" s="5" t="s">
        <v>86</v>
      </c>
      <c r="N18" s="35" t="s">
        <v>714</v>
      </c>
      <c r="O18" s="38" t="s">
        <v>376</v>
      </c>
    </row>
    <row r="19" spans="1:15" ht="18.75" customHeight="1">
      <c r="A19" s="148"/>
      <c r="B19" s="89">
        <f t="shared" si="2"/>
        <v>30012</v>
      </c>
      <c r="C19" s="13">
        <f t="shared" si="3"/>
        <v>11</v>
      </c>
      <c r="D19" s="13" t="str">
        <f t="shared" si="0"/>
        <v>B</v>
      </c>
      <c r="E19" s="3">
        <v>4</v>
      </c>
      <c r="G19" s="3">
        <v>1</v>
      </c>
      <c r="H19" s="3">
        <f t="shared" si="1"/>
        <v>2</v>
      </c>
      <c r="I19" s="11" t="s">
        <v>715</v>
      </c>
      <c r="K19" s="5"/>
      <c r="L19" s="5" t="s">
        <v>210</v>
      </c>
      <c r="M19" s="5" t="s">
        <v>86</v>
      </c>
      <c r="N19" s="35" t="s">
        <v>716</v>
      </c>
      <c r="O19" s="38" t="s">
        <v>376</v>
      </c>
    </row>
    <row r="20" spans="1:15" ht="18.75" customHeight="1">
      <c r="A20" s="148"/>
      <c r="B20" s="89">
        <f t="shared" si="2"/>
        <v>30013</v>
      </c>
      <c r="C20" s="13">
        <f t="shared" si="3"/>
        <v>12</v>
      </c>
      <c r="D20" s="13" t="str">
        <f t="shared" si="0"/>
        <v>C</v>
      </c>
      <c r="E20" s="3">
        <v>4</v>
      </c>
      <c r="G20" s="3">
        <v>1</v>
      </c>
      <c r="H20" s="3">
        <f t="shared" si="1"/>
        <v>2</v>
      </c>
      <c r="I20" s="11" t="s">
        <v>717</v>
      </c>
      <c r="K20" s="5"/>
      <c r="L20" s="5" t="s">
        <v>210</v>
      </c>
      <c r="M20" s="5" t="s">
        <v>86</v>
      </c>
      <c r="N20" s="35" t="s">
        <v>718</v>
      </c>
      <c r="O20" s="38" t="s">
        <v>376</v>
      </c>
    </row>
    <row r="21" spans="1:15" ht="18.75" customHeight="1">
      <c r="A21" s="148"/>
      <c r="B21" s="89">
        <f t="shared" si="2"/>
        <v>30014</v>
      </c>
      <c r="C21" s="13">
        <f t="shared" si="3"/>
        <v>13</v>
      </c>
      <c r="D21" s="13" t="str">
        <f t="shared" ref="D21:D27" si="4">DEC2HEX(C21)</f>
        <v>D</v>
      </c>
      <c r="E21" s="3">
        <v>4</v>
      </c>
      <c r="G21" s="3">
        <v>1</v>
      </c>
      <c r="H21" s="3">
        <f t="shared" ref="H21:H27" si="5">G21*2</f>
        <v>2</v>
      </c>
      <c r="I21" s="11" t="s">
        <v>719</v>
      </c>
      <c r="K21" s="5"/>
      <c r="L21" s="5" t="s">
        <v>210</v>
      </c>
      <c r="M21" s="5" t="s">
        <v>86</v>
      </c>
      <c r="N21" s="35" t="s">
        <v>720</v>
      </c>
      <c r="O21" s="124"/>
    </row>
    <row r="22" spans="1:15" ht="18.75" customHeight="1">
      <c r="A22" s="148"/>
      <c r="B22" s="89">
        <f t="shared" si="2"/>
        <v>30015</v>
      </c>
      <c r="C22" s="13">
        <f t="shared" si="3"/>
        <v>14</v>
      </c>
      <c r="D22" s="13" t="str">
        <f t="shared" si="4"/>
        <v>E</v>
      </c>
      <c r="E22" s="3">
        <v>4</v>
      </c>
      <c r="G22" s="3">
        <v>1</v>
      </c>
      <c r="H22" s="3">
        <f t="shared" si="5"/>
        <v>2</v>
      </c>
      <c r="I22" s="11" t="s">
        <v>721</v>
      </c>
      <c r="K22" s="5"/>
      <c r="L22" s="5" t="s">
        <v>210</v>
      </c>
      <c r="M22" s="5" t="s">
        <v>86</v>
      </c>
      <c r="N22" s="35" t="s">
        <v>722</v>
      </c>
      <c r="O22" s="124"/>
    </row>
    <row r="23" spans="1:15" ht="18.75" customHeight="1">
      <c r="A23" s="148"/>
      <c r="B23" s="89">
        <f t="shared" si="2"/>
        <v>30016</v>
      </c>
      <c r="C23" s="13">
        <f t="shared" si="3"/>
        <v>15</v>
      </c>
      <c r="D23" s="13" t="str">
        <f t="shared" si="4"/>
        <v>F</v>
      </c>
      <c r="E23" s="3">
        <v>4</v>
      </c>
      <c r="G23" s="3">
        <v>1</v>
      </c>
      <c r="H23" s="3">
        <f t="shared" si="5"/>
        <v>2</v>
      </c>
      <c r="I23" s="11" t="s">
        <v>723</v>
      </c>
      <c r="K23" s="5"/>
      <c r="L23" s="5" t="s">
        <v>210</v>
      </c>
      <c r="M23" s="5" t="s">
        <v>86</v>
      </c>
      <c r="N23" s="35" t="s">
        <v>724</v>
      </c>
      <c r="O23" s="124"/>
    </row>
    <row r="24" spans="1:15" ht="18.75" customHeight="1">
      <c r="A24" s="148"/>
      <c r="B24" s="89">
        <f t="shared" si="2"/>
        <v>30017</v>
      </c>
      <c r="C24" s="13">
        <f t="shared" si="3"/>
        <v>16</v>
      </c>
      <c r="D24" s="13" t="str">
        <f t="shared" si="4"/>
        <v>10</v>
      </c>
      <c r="E24" s="3">
        <v>4</v>
      </c>
      <c r="G24" s="3">
        <v>1</v>
      </c>
      <c r="H24" s="3">
        <f t="shared" si="5"/>
        <v>2</v>
      </c>
      <c r="I24" s="11" t="s">
        <v>725</v>
      </c>
      <c r="K24" s="5"/>
      <c r="L24" s="5" t="s">
        <v>210</v>
      </c>
      <c r="M24" s="5" t="s">
        <v>86</v>
      </c>
      <c r="N24" s="35" t="s">
        <v>726</v>
      </c>
      <c r="O24" s="124"/>
    </row>
    <row r="25" spans="1:15" ht="18.75" customHeight="1">
      <c r="A25" s="148"/>
      <c r="B25" s="89">
        <f t="shared" si="2"/>
        <v>30018</v>
      </c>
      <c r="C25" s="13">
        <f t="shared" si="3"/>
        <v>17</v>
      </c>
      <c r="D25" s="13" t="str">
        <f t="shared" si="4"/>
        <v>11</v>
      </c>
      <c r="E25" s="3">
        <v>4</v>
      </c>
      <c r="G25" s="3">
        <v>1</v>
      </c>
      <c r="H25" s="3">
        <f t="shared" si="5"/>
        <v>2</v>
      </c>
      <c r="I25" s="11" t="s">
        <v>727</v>
      </c>
      <c r="K25" s="5"/>
      <c r="L25" s="5" t="s">
        <v>210</v>
      </c>
      <c r="M25" s="5" t="s">
        <v>86</v>
      </c>
      <c r="N25" s="35" t="s">
        <v>728</v>
      </c>
      <c r="O25" s="124"/>
    </row>
    <row r="26" spans="1:15" ht="18.75" customHeight="1">
      <c r="A26" s="148"/>
      <c r="B26" s="89">
        <f t="shared" si="2"/>
        <v>30019</v>
      </c>
      <c r="C26" s="13">
        <f t="shared" si="3"/>
        <v>18</v>
      </c>
      <c r="D26" s="13" t="str">
        <f t="shared" si="4"/>
        <v>12</v>
      </c>
      <c r="E26" s="3">
        <v>4</v>
      </c>
      <c r="G26" s="3">
        <v>1</v>
      </c>
      <c r="H26" s="3">
        <f t="shared" si="5"/>
        <v>2</v>
      </c>
      <c r="I26" s="11" t="s">
        <v>729</v>
      </c>
      <c r="K26" s="5"/>
      <c r="L26" s="5" t="s">
        <v>210</v>
      </c>
      <c r="M26" s="5" t="s">
        <v>86</v>
      </c>
      <c r="N26" s="35" t="s">
        <v>730</v>
      </c>
      <c r="O26" s="124"/>
    </row>
    <row r="27" spans="1:15" ht="18.75" customHeight="1" thickBot="1">
      <c r="A27" s="148"/>
      <c r="B27" s="89">
        <f t="shared" si="2"/>
        <v>30020</v>
      </c>
      <c r="C27" s="13">
        <f t="shared" si="3"/>
        <v>19</v>
      </c>
      <c r="D27" s="13" t="str">
        <f t="shared" si="4"/>
        <v>13</v>
      </c>
      <c r="E27" s="3">
        <v>4</v>
      </c>
      <c r="G27" s="3">
        <v>1</v>
      </c>
      <c r="H27" s="3">
        <f t="shared" si="5"/>
        <v>2</v>
      </c>
      <c r="I27" s="11" t="s">
        <v>731</v>
      </c>
      <c r="K27" s="5"/>
      <c r="L27" s="5" t="s">
        <v>210</v>
      </c>
      <c r="M27" s="5" t="s">
        <v>86</v>
      </c>
      <c r="N27" s="35" t="s">
        <v>732</v>
      </c>
      <c r="O27" s="124"/>
    </row>
    <row r="28" spans="1:15" ht="30">
      <c r="A28" s="147" t="s">
        <v>384</v>
      </c>
      <c r="B28" s="12">
        <f t="shared" ref="B28:B64" si="6">C28+40001</f>
        <v>40029</v>
      </c>
      <c r="C28" s="32">
        <f>(28+QUOTIENT((I4-1),2))</f>
        <v>28</v>
      </c>
      <c r="D28" s="32" t="str">
        <f t="shared" si="0"/>
        <v>1C</v>
      </c>
      <c r="E28" s="100">
        <v>3</v>
      </c>
      <c r="F28" s="100"/>
      <c r="G28" s="100">
        <v>1</v>
      </c>
      <c r="H28" s="100">
        <v>2</v>
      </c>
      <c r="I28" s="101" t="s">
        <v>385</v>
      </c>
      <c r="J28" s="102" t="s">
        <v>133</v>
      </c>
      <c r="K28" s="103"/>
      <c r="L28" s="104" t="s">
        <v>130</v>
      </c>
      <c r="M28" s="104" t="s">
        <v>86</v>
      </c>
      <c r="N28" s="105" t="s">
        <v>386</v>
      </c>
      <c r="O28" s="106"/>
    </row>
    <row r="29" spans="1:15" ht="30">
      <c r="A29" s="148"/>
      <c r="B29" s="107">
        <f t="shared" si="6"/>
        <v>40069</v>
      </c>
      <c r="C29" s="108">
        <f>(68+QUOTIENT((I4-1),2))</f>
        <v>68</v>
      </c>
      <c r="D29" s="99" t="str">
        <f t="shared" si="0"/>
        <v>44</v>
      </c>
      <c r="E29" s="109">
        <v>3</v>
      </c>
      <c r="F29" s="109"/>
      <c r="G29" s="109">
        <v>1</v>
      </c>
      <c r="H29" s="109">
        <f t="shared" ref="H29:H64" si="7">G29*2</f>
        <v>2</v>
      </c>
      <c r="I29" s="110" t="s">
        <v>387</v>
      </c>
      <c r="J29" s="111" t="s">
        <v>158</v>
      </c>
      <c r="K29" s="112"/>
      <c r="L29" s="113" t="s">
        <v>130</v>
      </c>
      <c r="M29" s="113" t="s">
        <v>86</v>
      </c>
      <c r="N29" s="36" t="s">
        <v>386</v>
      </c>
      <c r="O29" s="114"/>
    </row>
    <row r="30" spans="1:15" ht="30.75" thickBot="1">
      <c r="A30" s="148"/>
      <c r="B30" s="98">
        <f t="shared" si="6"/>
        <v>40189</v>
      </c>
      <c r="C30" s="99">
        <f>(188+QUOTIENT((I4-1),2))</f>
        <v>188</v>
      </c>
      <c r="D30" s="99" t="str">
        <f t="shared" si="0"/>
        <v>BC</v>
      </c>
      <c r="E30" s="109">
        <v>3</v>
      </c>
      <c r="F30" s="109"/>
      <c r="G30" s="109">
        <v>1</v>
      </c>
      <c r="H30" s="109">
        <f t="shared" si="7"/>
        <v>2</v>
      </c>
      <c r="I30" s="110" t="s">
        <v>388</v>
      </c>
      <c r="J30" s="113" t="s">
        <v>82</v>
      </c>
      <c r="K30" s="109"/>
      <c r="L30" s="113" t="s">
        <v>130</v>
      </c>
      <c r="M30" s="113" t="s">
        <v>86</v>
      </c>
      <c r="N30" s="36" t="s">
        <v>386</v>
      </c>
      <c r="O30" s="38" t="s">
        <v>376</v>
      </c>
    </row>
    <row r="31" spans="1:15" ht="52.5" customHeight="1">
      <c r="A31" s="147" t="s">
        <v>389</v>
      </c>
      <c r="B31" s="12">
        <f t="shared" si="6"/>
        <v>40401</v>
      </c>
      <c r="C31" s="32">
        <f>(400+(I4-1)*40)</f>
        <v>400</v>
      </c>
      <c r="D31" s="32" t="str">
        <f t="shared" si="0"/>
        <v>190</v>
      </c>
      <c r="E31" s="6">
        <v>3</v>
      </c>
      <c r="F31" s="6">
        <v>16</v>
      </c>
      <c r="G31" s="6">
        <v>1</v>
      </c>
      <c r="H31" s="6">
        <f t="shared" si="7"/>
        <v>2</v>
      </c>
      <c r="I31" s="10" t="s">
        <v>390</v>
      </c>
      <c r="J31" s="4" t="s">
        <v>391</v>
      </c>
      <c r="K31" s="6">
        <v>120</v>
      </c>
      <c r="L31" s="4" t="s">
        <v>30</v>
      </c>
      <c r="M31" s="4" t="s">
        <v>31</v>
      </c>
      <c r="N31" s="105" t="s">
        <v>392</v>
      </c>
      <c r="O31" s="37" t="s">
        <v>376</v>
      </c>
    </row>
    <row r="32" spans="1:15" ht="37.5" customHeight="1">
      <c r="A32" s="148"/>
      <c r="B32" s="89">
        <f t="shared" si="6"/>
        <v>40402</v>
      </c>
      <c r="C32" s="13">
        <f>C31+G31</f>
        <v>401</v>
      </c>
      <c r="D32" s="13" t="str">
        <f t="shared" si="0"/>
        <v>191</v>
      </c>
      <c r="E32" s="3">
        <v>3</v>
      </c>
      <c r="F32" s="3">
        <v>16</v>
      </c>
      <c r="G32" s="3">
        <v>1</v>
      </c>
      <c r="H32" s="3">
        <f t="shared" si="7"/>
        <v>2</v>
      </c>
      <c r="I32" s="11" t="s">
        <v>393</v>
      </c>
      <c r="J32" s="5" t="s">
        <v>394</v>
      </c>
      <c r="K32" s="3">
        <v>600</v>
      </c>
      <c r="L32" s="5" t="s">
        <v>30</v>
      </c>
      <c r="M32" s="5" t="s">
        <v>31</v>
      </c>
      <c r="N32" s="36" t="s">
        <v>395</v>
      </c>
      <c r="O32" s="38" t="s">
        <v>376</v>
      </c>
    </row>
    <row r="33" spans="1:15" ht="37.5" customHeight="1">
      <c r="A33" s="148"/>
      <c r="B33" s="89">
        <f t="shared" si="6"/>
        <v>40403</v>
      </c>
      <c r="C33" s="13">
        <f t="shared" ref="C33:C64" si="8">C32+G32</f>
        <v>402</v>
      </c>
      <c r="D33" s="118" t="str">
        <f>DEC2HEX(C33)</f>
        <v>192</v>
      </c>
      <c r="E33" s="118">
        <v>3</v>
      </c>
      <c r="F33" s="118">
        <v>16</v>
      </c>
      <c r="G33" s="3">
        <v>2</v>
      </c>
      <c r="H33" s="3">
        <f>G33*2</f>
        <v>4</v>
      </c>
      <c r="I33" s="11" t="s">
        <v>263</v>
      </c>
      <c r="K33" s="3">
        <v>0</v>
      </c>
      <c r="L33" s="5" t="s">
        <v>34</v>
      </c>
      <c r="M33" s="5" t="s">
        <v>31</v>
      </c>
      <c r="N33" s="36" t="s">
        <v>396</v>
      </c>
      <c r="O33" s="38" t="s">
        <v>376</v>
      </c>
    </row>
    <row r="34" spans="1:15" ht="37.5" customHeight="1">
      <c r="A34" s="148"/>
      <c r="B34" s="89">
        <f t="shared" si="6"/>
        <v>40405</v>
      </c>
      <c r="C34" s="13">
        <f t="shared" si="8"/>
        <v>404</v>
      </c>
      <c r="D34" s="13" t="str">
        <f t="shared" si="0"/>
        <v>194</v>
      </c>
      <c r="E34" s="3">
        <v>3</v>
      </c>
      <c r="F34" s="3">
        <v>16</v>
      </c>
      <c r="G34" s="3">
        <v>2</v>
      </c>
      <c r="H34" s="3">
        <f t="shared" si="7"/>
        <v>4</v>
      </c>
      <c r="I34" s="11" t="s">
        <v>330</v>
      </c>
      <c r="J34" s="84" t="s">
        <v>397</v>
      </c>
      <c r="K34" s="3">
        <v>433.92</v>
      </c>
      <c r="L34" s="5" t="s">
        <v>332</v>
      </c>
      <c r="M34" s="5" t="s">
        <v>31</v>
      </c>
      <c r="N34" s="36" t="s">
        <v>398</v>
      </c>
      <c r="O34" s="38" t="s">
        <v>376</v>
      </c>
    </row>
    <row r="35" spans="1:15" ht="60" customHeight="1">
      <c r="A35" s="148"/>
      <c r="B35" s="89">
        <f t="shared" si="6"/>
        <v>40407</v>
      </c>
      <c r="C35" s="13">
        <f t="shared" si="8"/>
        <v>406</v>
      </c>
      <c r="D35" s="13" t="str">
        <f t="shared" si="0"/>
        <v>196</v>
      </c>
      <c r="E35" s="118">
        <v>3</v>
      </c>
      <c r="F35" s="3">
        <v>16</v>
      </c>
      <c r="G35" s="3">
        <v>1</v>
      </c>
      <c r="H35" s="3">
        <f t="shared" si="7"/>
        <v>2</v>
      </c>
      <c r="I35" s="11" t="s">
        <v>334</v>
      </c>
      <c r="J35" s="5" t="s">
        <v>335</v>
      </c>
      <c r="K35" s="3">
        <v>15</v>
      </c>
      <c r="L35" s="5" t="s">
        <v>210</v>
      </c>
      <c r="M35" s="5" t="s">
        <v>31</v>
      </c>
      <c r="N35" s="36" t="s">
        <v>399</v>
      </c>
      <c r="O35" s="38" t="s">
        <v>376</v>
      </c>
    </row>
    <row r="36" spans="1:15" ht="45" customHeight="1">
      <c r="A36" s="148"/>
      <c r="B36" s="89">
        <f t="shared" si="6"/>
        <v>40408</v>
      </c>
      <c r="C36" s="13">
        <f t="shared" si="8"/>
        <v>407</v>
      </c>
      <c r="D36" s="13" t="str">
        <f t="shared" si="0"/>
        <v>197</v>
      </c>
      <c r="E36" s="3">
        <v>3</v>
      </c>
      <c r="F36" s="3">
        <v>16</v>
      </c>
      <c r="G36" s="3">
        <v>1</v>
      </c>
      <c r="H36" s="3">
        <f t="shared" si="7"/>
        <v>2</v>
      </c>
      <c r="I36" s="11" t="s">
        <v>337</v>
      </c>
      <c r="J36" s="5" t="s">
        <v>79</v>
      </c>
      <c r="K36" s="3">
        <v>0</v>
      </c>
      <c r="L36" s="5" t="s">
        <v>30</v>
      </c>
      <c r="M36" s="5" t="s">
        <v>31</v>
      </c>
      <c r="N36" s="36" t="s">
        <v>400</v>
      </c>
      <c r="O36" s="38" t="s">
        <v>376</v>
      </c>
    </row>
    <row r="37" spans="1:15" ht="30" customHeight="1">
      <c r="A37" s="148"/>
      <c r="B37" s="89">
        <f t="shared" si="6"/>
        <v>40409</v>
      </c>
      <c r="C37" s="13">
        <f t="shared" si="8"/>
        <v>408</v>
      </c>
      <c r="D37" s="118" t="str">
        <f>DEC2HEX(C37)</f>
        <v>198</v>
      </c>
      <c r="E37" s="118">
        <v>3</v>
      </c>
      <c r="F37" s="3">
        <v>16</v>
      </c>
      <c r="G37" s="3">
        <v>2</v>
      </c>
      <c r="H37" s="3">
        <f>G37*2</f>
        <v>4</v>
      </c>
      <c r="I37" s="11" t="s">
        <v>178</v>
      </c>
      <c r="N37" s="36"/>
      <c r="O37" s="38" t="s">
        <v>376</v>
      </c>
    </row>
    <row r="38" spans="1:15" ht="30" customHeight="1">
      <c r="A38" s="148"/>
      <c r="B38" s="89">
        <f t="shared" si="6"/>
        <v>40411</v>
      </c>
      <c r="C38" s="13">
        <f t="shared" si="8"/>
        <v>410</v>
      </c>
      <c r="D38" s="118" t="str">
        <f>DEC2HEX(C38)</f>
        <v>19A</v>
      </c>
      <c r="E38" s="3">
        <v>3</v>
      </c>
      <c r="F38" s="3">
        <v>16</v>
      </c>
      <c r="G38" s="3">
        <v>2</v>
      </c>
      <c r="H38" s="3">
        <f>G38*2</f>
        <v>4</v>
      </c>
      <c r="I38" s="11" t="s">
        <v>178</v>
      </c>
      <c r="N38" s="36"/>
      <c r="O38" s="38" t="s">
        <v>376</v>
      </c>
    </row>
    <row r="39" spans="1:15" ht="30" customHeight="1">
      <c r="A39" s="148"/>
      <c r="B39" s="89">
        <f t="shared" si="6"/>
        <v>40413</v>
      </c>
      <c r="C39" s="13">
        <f t="shared" si="8"/>
        <v>412</v>
      </c>
      <c r="D39" s="13" t="str">
        <f t="shared" si="0"/>
        <v>19C</v>
      </c>
      <c r="E39" s="118">
        <v>3</v>
      </c>
      <c r="F39" s="3">
        <v>16</v>
      </c>
      <c r="G39" s="3">
        <v>2</v>
      </c>
      <c r="H39" s="3">
        <f t="shared" si="7"/>
        <v>4</v>
      </c>
      <c r="I39" s="11" t="s">
        <v>178</v>
      </c>
      <c r="N39" s="36"/>
      <c r="O39" s="38" t="s">
        <v>376</v>
      </c>
    </row>
    <row r="40" spans="1:15" ht="30" customHeight="1">
      <c r="A40" s="148"/>
      <c r="B40" s="89">
        <f t="shared" si="6"/>
        <v>40415</v>
      </c>
      <c r="C40" s="13">
        <f t="shared" si="8"/>
        <v>414</v>
      </c>
      <c r="D40" s="13" t="str">
        <f t="shared" si="0"/>
        <v>19E</v>
      </c>
      <c r="E40" s="3">
        <v>3</v>
      </c>
      <c r="F40" s="3">
        <v>16</v>
      </c>
      <c r="G40" s="3">
        <v>2</v>
      </c>
      <c r="H40" s="3">
        <f t="shared" si="7"/>
        <v>4</v>
      </c>
      <c r="I40" s="11" t="s">
        <v>178</v>
      </c>
      <c r="N40" s="36"/>
      <c r="O40" s="38" t="s">
        <v>376</v>
      </c>
    </row>
    <row r="41" spans="1:15" ht="45" customHeight="1">
      <c r="A41" s="148"/>
      <c r="B41" s="89">
        <f t="shared" si="6"/>
        <v>40417</v>
      </c>
      <c r="C41" s="13">
        <f t="shared" si="8"/>
        <v>416</v>
      </c>
      <c r="D41" s="13" t="str">
        <f t="shared" si="0"/>
        <v>1A0</v>
      </c>
      <c r="E41" s="118">
        <v>3</v>
      </c>
      <c r="F41" s="3">
        <v>16</v>
      </c>
      <c r="G41" s="3">
        <v>2</v>
      </c>
      <c r="H41" s="3">
        <f t="shared" si="7"/>
        <v>4</v>
      </c>
      <c r="I41" s="11" t="s">
        <v>178</v>
      </c>
      <c r="N41" s="36"/>
      <c r="O41" s="38" t="s">
        <v>376</v>
      </c>
    </row>
    <row r="42" spans="1:15" ht="18.75" customHeight="1">
      <c r="A42" s="148"/>
      <c r="B42" s="89">
        <f t="shared" si="6"/>
        <v>40419</v>
      </c>
      <c r="C42" s="13">
        <f t="shared" si="8"/>
        <v>418</v>
      </c>
      <c r="D42" s="13" t="str">
        <f t="shared" si="0"/>
        <v>1A2</v>
      </c>
      <c r="E42" s="3">
        <v>3</v>
      </c>
      <c r="F42" s="3">
        <v>16</v>
      </c>
      <c r="G42" s="3">
        <v>1</v>
      </c>
      <c r="H42" s="3">
        <f t="shared" si="7"/>
        <v>2</v>
      </c>
      <c r="I42" s="11" t="s">
        <v>733</v>
      </c>
      <c r="L42" s="5" t="s">
        <v>422</v>
      </c>
      <c r="M42" s="5" t="s">
        <v>31</v>
      </c>
      <c r="N42" s="2" t="s">
        <v>734</v>
      </c>
      <c r="O42" s="38"/>
    </row>
    <row r="43" spans="1:15" ht="18.75" customHeight="1">
      <c r="A43" s="148"/>
      <c r="B43" s="89">
        <f t="shared" si="6"/>
        <v>40420</v>
      </c>
      <c r="C43" s="13">
        <f t="shared" si="8"/>
        <v>419</v>
      </c>
      <c r="D43" s="13" t="str">
        <f t="shared" ref="D43:D58" si="9">DEC2HEX(C43)</f>
        <v>1A3</v>
      </c>
      <c r="E43" s="118">
        <v>3</v>
      </c>
      <c r="F43" s="3">
        <v>16</v>
      </c>
      <c r="G43" s="3">
        <v>1</v>
      </c>
      <c r="H43" s="3">
        <f t="shared" ref="H43:H58" si="10">G43*2</f>
        <v>2</v>
      </c>
      <c r="I43" s="11" t="s">
        <v>735</v>
      </c>
      <c r="L43" s="5" t="s">
        <v>422</v>
      </c>
      <c r="M43" s="5" t="s">
        <v>31</v>
      </c>
      <c r="N43" s="2" t="s">
        <v>734</v>
      </c>
      <c r="O43" s="38"/>
    </row>
    <row r="44" spans="1:15" ht="18.75" customHeight="1">
      <c r="A44" s="148"/>
      <c r="B44" s="89">
        <f t="shared" si="6"/>
        <v>40421</v>
      </c>
      <c r="C44" s="13">
        <f t="shared" si="8"/>
        <v>420</v>
      </c>
      <c r="D44" s="13" t="str">
        <f t="shared" si="9"/>
        <v>1A4</v>
      </c>
      <c r="E44" s="3">
        <v>3</v>
      </c>
      <c r="F44" s="3">
        <v>16</v>
      </c>
      <c r="G44" s="3">
        <v>1</v>
      </c>
      <c r="H44" s="3">
        <f t="shared" si="10"/>
        <v>2</v>
      </c>
      <c r="I44" s="11" t="s">
        <v>736</v>
      </c>
      <c r="L44" s="5" t="s">
        <v>422</v>
      </c>
      <c r="M44" s="5" t="s">
        <v>31</v>
      </c>
      <c r="N44" s="2" t="s">
        <v>734</v>
      </c>
      <c r="O44" s="38"/>
    </row>
    <row r="45" spans="1:15" ht="18.75" customHeight="1">
      <c r="A45" s="148"/>
      <c r="B45" s="89">
        <f t="shared" si="6"/>
        <v>40422</v>
      </c>
      <c r="C45" s="13">
        <f t="shared" si="8"/>
        <v>421</v>
      </c>
      <c r="D45" s="13" t="str">
        <f t="shared" si="9"/>
        <v>1A5</v>
      </c>
      <c r="E45" s="118">
        <v>3</v>
      </c>
      <c r="F45" s="3">
        <v>16</v>
      </c>
      <c r="G45" s="3">
        <v>1</v>
      </c>
      <c r="H45" s="3">
        <f t="shared" si="10"/>
        <v>2</v>
      </c>
      <c r="I45" s="11" t="s">
        <v>737</v>
      </c>
      <c r="L45" s="5" t="s">
        <v>422</v>
      </c>
      <c r="M45" s="5" t="s">
        <v>31</v>
      </c>
      <c r="N45" s="2" t="s">
        <v>734</v>
      </c>
      <c r="O45" s="38"/>
    </row>
    <row r="46" spans="1:15" ht="18.75" customHeight="1">
      <c r="A46" s="148"/>
      <c r="B46" s="89">
        <f t="shared" si="6"/>
        <v>40423</v>
      </c>
      <c r="C46" s="13">
        <f t="shared" si="8"/>
        <v>422</v>
      </c>
      <c r="D46" s="13" t="str">
        <f t="shared" si="9"/>
        <v>1A6</v>
      </c>
      <c r="E46" s="3">
        <v>3</v>
      </c>
      <c r="F46" s="3">
        <v>16</v>
      </c>
      <c r="G46" s="3">
        <v>1</v>
      </c>
      <c r="H46" s="3">
        <f t="shared" si="10"/>
        <v>2</v>
      </c>
      <c r="I46" s="11" t="s">
        <v>738</v>
      </c>
      <c r="L46" s="5" t="s">
        <v>422</v>
      </c>
      <c r="M46" s="5" t="s">
        <v>31</v>
      </c>
      <c r="N46" s="2" t="s">
        <v>734</v>
      </c>
      <c r="O46" s="38"/>
    </row>
    <row r="47" spans="1:15" ht="18.75" customHeight="1">
      <c r="A47" s="148"/>
      <c r="B47" s="89">
        <f t="shared" si="6"/>
        <v>40424</v>
      </c>
      <c r="C47" s="13">
        <f t="shared" si="8"/>
        <v>423</v>
      </c>
      <c r="D47" s="13" t="str">
        <f t="shared" si="9"/>
        <v>1A7</v>
      </c>
      <c r="E47" s="118">
        <v>3</v>
      </c>
      <c r="F47" s="3">
        <v>16</v>
      </c>
      <c r="G47" s="3">
        <v>1</v>
      </c>
      <c r="H47" s="3">
        <f t="shared" si="10"/>
        <v>2</v>
      </c>
      <c r="I47" s="11" t="s">
        <v>739</v>
      </c>
      <c r="L47" s="5" t="s">
        <v>422</v>
      </c>
      <c r="M47" s="5" t="s">
        <v>31</v>
      </c>
      <c r="N47" s="2" t="s">
        <v>734</v>
      </c>
      <c r="O47" s="38"/>
    </row>
    <row r="48" spans="1:15" ht="18.75" customHeight="1">
      <c r="A48" s="148"/>
      <c r="B48" s="89">
        <f t="shared" si="6"/>
        <v>40425</v>
      </c>
      <c r="C48" s="13">
        <f t="shared" si="8"/>
        <v>424</v>
      </c>
      <c r="D48" s="13" t="str">
        <f t="shared" si="9"/>
        <v>1A8</v>
      </c>
      <c r="E48" s="3">
        <v>3</v>
      </c>
      <c r="F48" s="3">
        <v>16</v>
      </c>
      <c r="G48" s="3">
        <v>1</v>
      </c>
      <c r="H48" s="3">
        <f t="shared" si="10"/>
        <v>2</v>
      </c>
      <c r="I48" s="11" t="s">
        <v>740</v>
      </c>
      <c r="L48" s="5" t="s">
        <v>422</v>
      </c>
      <c r="M48" s="5" t="s">
        <v>31</v>
      </c>
      <c r="N48" s="2" t="s">
        <v>734</v>
      </c>
      <c r="O48" s="38"/>
    </row>
    <row r="49" spans="1:15" ht="18.75" customHeight="1">
      <c r="A49" s="148"/>
      <c r="B49" s="89">
        <f t="shared" si="6"/>
        <v>40426</v>
      </c>
      <c r="C49" s="13">
        <f t="shared" si="8"/>
        <v>425</v>
      </c>
      <c r="D49" s="13" t="str">
        <f t="shared" si="9"/>
        <v>1A9</v>
      </c>
      <c r="E49" s="118">
        <v>3</v>
      </c>
      <c r="F49" s="3">
        <v>16</v>
      </c>
      <c r="G49" s="3">
        <v>1</v>
      </c>
      <c r="H49" s="3">
        <f t="shared" si="10"/>
        <v>2</v>
      </c>
      <c r="I49" s="11" t="s">
        <v>741</v>
      </c>
      <c r="L49" s="5" t="s">
        <v>422</v>
      </c>
      <c r="M49" s="5" t="s">
        <v>31</v>
      </c>
      <c r="N49" s="2" t="s">
        <v>734</v>
      </c>
      <c r="O49" s="38"/>
    </row>
    <row r="50" spans="1:15" ht="18.75" customHeight="1">
      <c r="A50" s="148"/>
      <c r="B50" s="89">
        <f t="shared" si="6"/>
        <v>40427</v>
      </c>
      <c r="C50" s="13">
        <f t="shared" si="8"/>
        <v>426</v>
      </c>
      <c r="D50" s="13" t="str">
        <f t="shared" si="9"/>
        <v>1AA</v>
      </c>
      <c r="E50" s="3">
        <v>3</v>
      </c>
      <c r="F50" s="3">
        <v>16</v>
      </c>
      <c r="G50" s="3">
        <v>1</v>
      </c>
      <c r="H50" s="3">
        <f t="shared" si="10"/>
        <v>2</v>
      </c>
      <c r="I50" s="11" t="s">
        <v>742</v>
      </c>
      <c r="L50" s="5" t="s">
        <v>422</v>
      </c>
      <c r="M50" s="5" t="s">
        <v>31</v>
      </c>
      <c r="N50" s="2" t="s">
        <v>734</v>
      </c>
      <c r="O50" s="38"/>
    </row>
    <row r="51" spans="1:15" ht="18.75" customHeight="1">
      <c r="A51" s="148"/>
      <c r="B51" s="89">
        <f t="shared" si="6"/>
        <v>40428</v>
      </c>
      <c r="C51" s="13">
        <f t="shared" si="8"/>
        <v>427</v>
      </c>
      <c r="D51" s="13" t="str">
        <f t="shared" si="9"/>
        <v>1AB</v>
      </c>
      <c r="E51" s="118">
        <v>3</v>
      </c>
      <c r="F51" s="3">
        <v>16</v>
      </c>
      <c r="G51" s="3">
        <v>1</v>
      </c>
      <c r="H51" s="3">
        <f t="shared" si="10"/>
        <v>2</v>
      </c>
      <c r="I51" s="11" t="s">
        <v>743</v>
      </c>
      <c r="L51" s="5" t="s">
        <v>422</v>
      </c>
      <c r="M51" s="5" t="s">
        <v>31</v>
      </c>
      <c r="N51" s="2" t="s">
        <v>734</v>
      </c>
      <c r="O51" s="38"/>
    </row>
    <row r="52" spans="1:15" ht="18.75" customHeight="1">
      <c r="A52" s="148"/>
      <c r="B52" s="89">
        <f t="shared" si="6"/>
        <v>40429</v>
      </c>
      <c r="C52" s="13">
        <f t="shared" si="8"/>
        <v>428</v>
      </c>
      <c r="D52" s="13" t="str">
        <f t="shared" si="9"/>
        <v>1AC</v>
      </c>
      <c r="E52" s="3">
        <v>3</v>
      </c>
      <c r="F52" s="3">
        <v>16</v>
      </c>
      <c r="G52" s="3">
        <v>1</v>
      </c>
      <c r="H52" s="3">
        <f t="shared" si="10"/>
        <v>2</v>
      </c>
      <c r="I52" s="11" t="s">
        <v>744</v>
      </c>
      <c r="L52" s="5" t="s">
        <v>422</v>
      </c>
      <c r="M52" s="5" t="s">
        <v>31</v>
      </c>
      <c r="N52" s="2" t="s">
        <v>734</v>
      </c>
      <c r="O52" s="38"/>
    </row>
    <row r="53" spans="1:15" ht="18.75" customHeight="1">
      <c r="A53" s="148"/>
      <c r="B53" s="89">
        <f t="shared" si="6"/>
        <v>40430</v>
      </c>
      <c r="C53" s="13">
        <f t="shared" si="8"/>
        <v>429</v>
      </c>
      <c r="D53" s="13" t="str">
        <f t="shared" si="9"/>
        <v>1AD</v>
      </c>
      <c r="E53" s="118">
        <v>3</v>
      </c>
      <c r="F53" s="3">
        <v>16</v>
      </c>
      <c r="G53" s="3">
        <v>1</v>
      </c>
      <c r="H53" s="3">
        <f t="shared" si="10"/>
        <v>2</v>
      </c>
      <c r="I53" s="11" t="s">
        <v>745</v>
      </c>
      <c r="L53" s="5" t="s">
        <v>422</v>
      </c>
      <c r="M53" s="5" t="s">
        <v>31</v>
      </c>
      <c r="N53" s="2" t="s">
        <v>734</v>
      </c>
      <c r="O53" s="38"/>
    </row>
    <row r="54" spans="1:15" ht="18.75" customHeight="1">
      <c r="A54" s="148"/>
      <c r="B54" s="89">
        <f t="shared" si="6"/>
        <v>40431</v>
      </c>
      <c r="C54" s="13">
        <f t="shared" si="8"/>
        <v>430</v>
      </c>
      <c r="D54" s="13" t="str">
        <f t="shared" si="9"/>
        <v>1AE</v>
      </c>
      <c r="E54" s="3">
        <v>3</v>
      </c>
      <c r="F54" s="3">
        <v>16</v>
      </c>
      <c r="G54" s="3">
        <v>1</v>
      </c>
      <c r="H54" s="3">
        <f t="shared" si="10"/>
        <v>2</v>
      </c>
      <c r="I54" s="11" t="s">
        <v>746</v>
      </c>
      <c r="L54" s="5" t="s">
        <v>422</v>
      </c>
      <c r="M54" s="5" t="s">
        <v>31</v>
      </c>
      <c r="N54" s="2" t="s">
        <v>734</v>
      </c>
      <c r="O54" s="38"/>
    </row>
    <row r="55" spans="1:15" ht="18.75" customHeight="1">
      <c r="A55" s="148"/>
      <c r="B55" s="89">
        <f t="shared" si="6"/>
        <v>40432</v>
      </c>
      <c r="C55" s="13">
        <f t="shared" si="8"/>
        <v>431</v>
      </c>
      <c r="D55" s="13" t="str">
        <f t="shared" si="9"/>
        <v>1AF</v>
      </c>
      <c r="E55" s="118">
        <v>3</v>
      </c>
      <c r="F55" s="3">
        <v>16</v>
      </c>
      <c r="G55" s="3">
        <v>1</v>
      </c>
      <c r="H55" s="3">
        <f t="shared" si="10"/>
        <v>2</v>
      </c>
      <c r="I55" s="11" t="s">
        <v>747</v>
      </c>
      <c r="L55" s="5" t="s">
        <v>422</v>
      </c>
      <c r="M55" s="5" t="s">
        <v>31</v>
      </c>
      <c r="N55" s="2" t="s">
        <v>734</v>
      </c>
      <c r="O55" s="38"/>
    </row>
    <row r="56" spans="1:15" ht="18.75" customHeight="1">
      <c r="A56" s="148"/>
      <c r="B56" s="89">
        <f t="shared" si="6"/>
        <v>40433</v>
      </c>
      <c r="C56" s="13">
        <f t="shared" si="8"/>
        <v>432</v>
      </c>
      <c r="D56" s="13" t="str">
        <f t="shared" si="9"/>
        <v>1B0</v>
      </c>
      <c r="E56" s="3">
        <v>3</v>
      </c>
      <c r="F56" s="3">
        <v>16</v>
      </c>
      <c r="G56" s="3">
        <v>1</v>
      </c>
      <c r="H56" s="3">
        <f t="shared" si="10"/>
        <v>2</v>
      </c>
      <c r="I56" s="11" t="s">
        <v>748</v>
      </c>
      <c r="L56" s="5" t="s">
        <v>422</v>
      </c>
      <c r="M56" s="5" t="s">
        <v>31</v>
      </c>
      <c r="N56" s="2" t="s">
        <v>734</v>
      </c>
      <c r="O56" s="38"/>
    </row>
    <row r="57" spans="1:15" ht="18.75" customHeight="1">
      <c r="A57" s="148"/>
      <c r="B57" s="89">
        <f t="shared" si="6"/>
        <v>40434</v>
      </c>
      <c r="C57" s="13">
        <f t="shared" si="8"/>
        <v>433</v>
      </c>
      <c r="D57" s="13" t="str">
        <f t="shared" si="9"/>
        <v>1B1</v>
      </c>
      <c r="E57" s="118">
        <v>3</v>
      </c>
      <c r="F57" s="3">
        <v>16</v>
      </c>
      <c r="G57" s="3">
        <v>1</v>
      </c>
      <c r="H57" s="3">
        <f t="shared" si="10"/>
        <v>2</v>
      </c>
      <c r="I57" s="11" t="s">
        <v>749</v>
      </c>
      <c r="L57" s="5" t="s">
        <v>422</v>
      </c>
      <c r="M57" s="5" t="s">
        <v>31</v>
      </c>
      <c r="N57" s="2" t="s">
        <v>734</v>
      </c>
      <c r="O57" s="38"/>
    </row>
    <row r="58" spans="1:15" ht="18.75" customHeight="1">
      <c r="A58" s="148"/>
      <c r="B58" s="89">
        <f t="shared" si="6"/>
        <v>40435</v>
      </c>
      <c r="C58" s="13">
        <f t="shared" si="8"/>
        <v>434</v>
      </c>
      <c r="D58" s="13" t="str">
        <f t="shared" si="9"/>
        <v>1B2</v>
      </c>
      <c r="E58" s="3">
        <v>3</v>
      </c>
      <c r="F58" s="3">
        <v>16</v>
      </c>
      <c r="G58" s="3">
        <v>1</v>
      </c>
      <c r="H58" s="3">
        <f t="shared" si="10"/>
        <v>2</v>
      </c>
      <c r="I58" s="11" t="s">
        <v>750</v>
      </c>
      <c r="L58" s="5" t="s">
        <v>751</v>
      </c>
      <c r="M58" s="5" t="s">
        <v>31</v>
      </c>
      <c r="N58" s="2" t="s">
        <v>752</v>
      </c>
      <c r="O58" s="38"/>
    </row>
    <row r="59" spans="1:15" ht="18.75" customHeight="1">
      <c r="A59" s="148"/>
      <c r="B59" s="89">
        <f t="shared" si="6"/>
        <v>40436</v>
      </c>
      <c r="C59" s="13">
        <f t="shared" si="8"/>
        <v>435</v>
      </c>
      <c r="D59" s="13" t="str">
        <f t="shared" si="0"/>
        <v>1B3</v>
      </c>
      <c r="E59" s="3">
        <v>3</v>
      </c>
      <c r="F59" s="3">
        <v>16</v>
      </c>
      <c r="G59" s="3">
        <v>1</v>
      </c>
      <c r="H59" s="3">
        <f t="shared" si="7"/>
        <v>2</v>
      </c>
      <c r="I59" s="11" t="s">
        <v>753</v>
      </c>
      <c r="K59" s="3">
        <v>0</v>
      </c>
      <c r="L59" s="5" t="s">
        <v>751</v>
      </c>
      <c r="M59" s="5" t="s">
        <v>31</v>
      </c>
      <c r="O59" s="38"/>
    </row>
    <row r="60" spans="1:15" ht="18.75" customHeight="1" thickBot="1">
      <c r="A60" s="148"/>
      <c r="B60" s="89"/>
      <c r="C60" s="13"/>
      <c r="D60" s="13"/>
      <c r="I60" s="11"/>
      <c r="O60" s="38"/>
    </row>
    <row r="61" spans="1:15" ht="18.75" hidden="1" customHeight="1">
      <c r="A61" s="148"/>
      <c r="B61" s="89">
        <f t="shared" si="6"/>
        <v>40001</v>
      </c>
      <c r="C61" s="13">
        <f t="shared" si="8"/>
        <v>0</v>
      </c>
      <c r="D61" s="13" t="str">
        <f t="shared" si="0"/>
        <v>0</v>
      </c>
      <c r="E61" s="3">
        <v>16</v>
      </c>
      <c r="G61" s="3">
        <v>11</v>
      </c>
      <c r="H61" s="3">
        <f t="shared" si="7"/>
        <v>22</v>
      </c>
      <c r="I61" s="11" t="s">
        <v>345</v>
      </c>
      <c r="M61" s="5" t="s">
        <v>31</v>
      </c>
      <c r="N61" s="2" t="s">
        <v>460</v>
      </c>
      <c r="O61" s="38" t="s">
        <v>376</v>
      </c>
    </row>
    <row r="62" spans="1:15" ht="52.5" hidden="1" customHeight="1">
      <c r="A62" s="148"/>
      <c r="B62" s="89">
        <f t="shared" si="6"/>
        <v>40012</v>
      </c>
      <c r="C62" s="13">
        <f>C61+G61</f>
        <v>11</v>
      </c>
      <c r="D62" s="13" t="str">
        <f t="shared" si="0"/>
        <v>B</v>
      </c>
      <c r="E62" s="3">
        <v>16</v>
      </c>
      <c r="G62" s="3">
        <v>1</v>
      </c>
      <c r="H62" s="3">
        <f t="shared" si="7"/>
        <v>2</v>
      </c>
      <c r="I62" s="11" t="s">
        <v>420</v>
      </c>
      <c r="K62" s="85" t="s">
        <v>421</v>
      </c>
      <c r="L62" s="5" t="s">
        <v>422</v>
      </c>
      <c r="M62" s="5" t="s">
        <v>31</v>
      </c>
      <c r="N62" s="36" t="s">
        <v>423</v>
      </c>
      <c r="O62" s="38" t="s">
        <v>376</v>
      </c>
    </row>
    <row r="63" spans="1:15" ht="18.75" hidden="1" customHeight="1">
      <c r="A63" s="148"/>
      <c r="B63" s="89">
        <f t="shared" si="6"/>
        <v>40013</v>
      </c>
      <c r="C63" s="13">
        <f t="shared" si="8"/>
        <v>12</v>
      </c>
      <c r="D63" s="13" t="str">
        <f t="shared" si="0"/>
        <v>C</v>
      </c>
      <c r="E63" s="3">
        <v>16</v>
      </c>
      <c r="G63" s="3">
        <v>1</v>
      </c>
      <c r="H63" s="3">
        <f t="shared" si="7"/>
        <v>2</v>
      </c>
      <c r="I63" s="11" t="s">
        <v>424</v>
      </c>
      <c r="K63" s="85" t="s">
        <v>425</v>
      </c>
      <c r="L63" s="5" t="s">
        <v>422</v>
      </c>
      <c r="M63" s="5" t="s">
        <v>31</v>
      </c>
      <c r="N63" s="2" t="s">
        <v>426</v>
      </c>
      <c r="O63" s="38" t="s">
        <v>376</v>
      </c>
    </row>
    <row r="64" spans="1:15" ht="36" hidden="1" customHeight="1" thickBot="1">
      <c r="A64" s="149"/>
      <c r="B64" s="89">
        <f t="shared" si="6"/>
        <v>40014</v>
      </c>
      <c r="C64" s="13">
        <f t="shared" si="8"/>
        <v>13</v>
      </c>
      <c r="D64" s="74" t="str">
        <f t="shared" si="0"/>
        <v>D</v>
      </c>
      <c r="E64" s="90">
        <v>16</v>
      </c>
      <c r="F64" s="90"/>
      <c r="G64" s="90">
        <v>1</v>
      </c>
      <c r="H64" s="90">
        <f t="shared" si="7"/>
        <v>2</v>
      </c>
      <c r="I64" s="115" t="s">
        <v>427</v>
      </c>
      <c r="J64" s="92"/>
      <c r="K64" s="120" t="s">
        <v>428</v>
      </c>
      <c r="L64" s="92" t="s">
        <v>422</v>
      </c>
      <c r="M64" s="92" t="s">
        <v>31</v>
      </c>
      <c r="N64" s="2" t="s">
        <v>426</v>
      </c>
      <c r="O64" s="38" t="s">
        <v>376</v>
      </c>
    </row>
    <row r="65" spans="1:15" ht="18.75">
      <c r="A65" s="40"/>
      <c r="B65" s="32"/>
      <c r="C65" s="32"/>
      <c r="D65" s="32"/>
      <c r="E65" s="6"/>
      <c r="F65" s="6"/>
      <c r="G65" s="6"/>
      <c r="H65" s="6"/>
      <c r="I65" s="4"/>
      <c r="J65" s="4"/>
      <c r="K65" s="6"/>
      <c r="L65" s="4"/>
      <c r="M65" s="4"/>
      <c r="N65" s="34"/>
      <c r="O65" s="4"/>
    </row>
    <row r="66" spans="1:15" ht="18.75">
      <c r="B66" s="13"/>
      <c r="C66" s="13"/>
      <c r="D66" s="13"/>
    </row>
    <row r="67" spans="1:15" ht="18.75">
      <c r="B67" s="13"/>
      <c r="C67" s="13"/>
      <c r="D67" s="13"/>
    </row>
    <row r="68" spans="1:15" ht="18.75">
      <c r="B68" s="13"/>
      <c r="C68" s="13"/>
      <c r="D68" s="13"/>
    </row>
    <row r="69" spans="1:15" ht="18.75">
      <c r="B69" s="13"/>
      <c r="C69" s="13"/>
      <c r="D69" s="13"/>
    </row>
    <row r="70" spans="1:15" ht="18.75">
      <c r="B70" s="13"/>
      <c r="C70" s="13"/>
      <c r="D70" s="13"/>
    </row>
    <row r="71" spans="1:15" ht="18.75">
      <c r="B71" s="13"/>
      <c r="C71" s="13"/>
      <c r="D71" s="13"/>
    </row>
    <row r="72" spans="1:15" ht="18.75">
      <c r="B72" s="13"/>
      <c r="C72" s="13"/>
      <c r="D72" s="13"/>
    </row>
    <row r="73" spans="1:15" ht="18.75">
      <c r="B73" s="13"/>
      <c r="C73" s="13"/>
      <c r="D73" s="13"/>
    </row>
    <row r="74" spans="1:15" ht="18.75">
      <c r="B74" s="13"/>
      <c r="C74" s="13"/>
      <c r="D74" s="13"/>
    </row>
    <row r="75" spans="1:15" ht="18.75">
      <c r="B75" s="13"/>
      <c r="C75" s="13"/>
      <c r="D75" s="13"/>
    </row>
    <row r="76" spans="1:15" ht="18.75">
      <c r="B76" s="13"/>
      <c r="C76" s="13"/>
      <c r="D76" s="13"/>
    </row>
    <row r="77" spans="1:15" ht="18.75">
      <c r="B77" s="13"/>
      <c r="C77" s="13"/>
      <c r="D77" s="13"/>
    </row>
    <row r="78" spans="1:15" ht="18.75">
      <c r="B78" s="13"/>
      <c r="C78" s="13"/>
      <c r="D78" s="13"/>
    </row>
  </sheetData>
  <mergeCells count="3">
    <mergeCell ref="A9:A27"/>
    <mergeCell ref="A28:A30"/>
    <mergeCell ref="A31:A64"/>
  </mergeCells>
  <phoneticPr fontId="26" type="noConversion"/>
  <dataValidations count="1">
    <dataValidation type="whole" allowBlank="1" showInputMessage="1" showErrorMessage="1" sqref="I4:I6" xr:uid="{00000000-0002-0000-1A00-000000000000}">
      <formula1>1</formula1>
      <formula2>40</formula2>
    </dataValidation>
  </dataValidations>
  <pageMargins left="0.7" right="0.7" top="0.75" bottom="0.75" header="0.3" footer="0.3"/>
  <tableParts count="1">
    <tablePart r:id="rId1"/>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lcf76f155ced4ddcb4097134ff3c332f xmlns="90021822-a753-42c9-8337-9b7076326ad9">
      <Terms xmlns="http://schemas.microsoft.com/office/infopath/2007/PartnerControls"/>
    </lcf76f155ced4ddcb4097134ff3c332f>
  </documentManagement>
</p:properties>
</file>

<file path=customXml/item3.xml><?xml version="1.0" encoding="utf-8"?>
<ct:contentTypeSchema xmlns:ct="http://schemas.microsoft.com/office/2006/metadata/contentType" xmlns:ma="http://schemas.microsoft.com/office/2006/metadata/properties/metaAttributes" ct:_="" ma:_="" ma:contentTypeName="Document" ma:contentTypeID="0x010100386E69486B42CF40886A70BD0C71208A" ma:contentTypeVersion="17" ma:contentTypeDescription="Create a new document." ma:contentTypeScope="" ma:versionID="1f331ed0fe89a1b32a836f24faa49c73">
  <xsd:schema xmlns:xsd="http://www.w3.org/2001/XMLSchema" xmlns:xs="http://www.w3.org/2001/XMLSchema" xmlns:p="http://schemas.microsoft.com/office/2006/metadata/properties" xmlns:ns2="90021822-a753-42c9-8337-9b7076326ad9" xmlns:ns3="adea4188-0006-42d8-bec5-7e341d7a8f70" targetNamespace="http://schemas.microsoft.com/office/2006/metadata/properties" ma:root="true" ma:fieldsID="df7348dea86ac157f27ffb5e0d69e80d" ns2:_="" ns3:_="">
    <xsd:import namespace="90021822-a753-42c9-8337-9b7076326ad9"/>
    <xsd:import namespace="adea4188-0006-42d8-bec5-7e341d7a8f70"/>
    <xsd:element name="properties">
      <xsd:complexType>
        <xsd:sequence>
          <xsd:element name="documentManagement">
            <xsd:complexType>
              <xsd:all>
                <xsd:element ref="ns2:MediaServiceMetadata" minOccurs="0"/>
                <xsd:element ref="ns2:MediaServiceFastMetadata" minOccurs="0"/>
                <xsd:element ref="ns3:SharedWithUsers" minOccurs="0"/>
                <xsd:element ref="ns3:SharedWithDetails" minOccurs="0"/>
                <xsd:element ref="ns2:MediaServiceDateTaken" minOccurs="0"/>
                <xsd:element ref="ns2:MediaLengthInSeconds" minOccurs="0"/>
                <xsd:element ref="ns2:MediaServiceOCR" minOccurs="0"/>
                <xsd:element ref="ns2:MediaServiceGenerationTime" minOccurs="0"/>
                <xsd:element ref="ns2:MediaServiceEventHashCode" minOccurs="0"/>
                <xsd:element ref="ns2:MediaServiceAutoKeyPoints" minOccurs="0"/>
                <xsd:element ref="ns2:MediaServiceKeyPoints" minOccurs="0"/>
                <xsd:element ref="ns2:lcf76f155ced4ddcb4097134ff3c332f" minOccurs="0"/>
                <xsd:element ref="ns2:MediaServiceObjectDetectorVersion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0021822-a753-42c9-8337-9b7076326ad9"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2" nillable="true" ma:displayName="MediaServiceDateTaken" ma:hidden="true" ma:internalName="MediaServiceDateTaken" ma:readOnly="true">
      <xsd:simpleType>
        <xsd:restriction base="dms:Text"/>
      </xsd:simpleType>
    </xsd:element>
    <xsd:element name="MediaLengthInSeconds" ma:index="13" nillable="true" ma:displayName="MediaLengthInSeconds" ma:hidden="true" ma:internalName="MediaLengthInSeconds" ma:readOnly="true">
      <xsd:simpleType>
        <xsd:restriction base="dms:Unknown"/>
      </xsd:simpleType>
    </xsd:element>
    <xsd:element name="MediaServiceOCR" ma:index="14" nillable="true" ma:displayName="Extracted Text" ma:internalName="MediaServiceOCR" ma:readOnly="true">
      <xsd:simpleType>
        <xsd:restriction base="dms:Note">
          <xsd:maxLength value="255"/>
        </xsd:restriction>
      </xsd:simpleType>
    </xsd:element>
    <xsd:element name="MediaServiceGenerationTime" ma:index="15" nillable="true" ma:displayName="MediaServiceGenerationTime" ma:hidden="true" ma:internalName="MediaServiceGenerationTime" ma:readOnly="true">
      <xsd:simpleType>
        <xsd:restriction base="dms:Text"/>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lcf76f155ced4ddcb4097134ff3c332f" ma:index="20" nillable="true" ma:taxonomy="true" ma:internalName="lcf76f155ced4ddcb4097134ff3c332f" ma:taxonomyFieldName="MediaServiceImageTags" ma:displayName="Image Tags" ma:readOnly="false" ma:fieldId="{5cf76f15-5ced-4ddc-b409-7134ff3c332f}" ma:taxonomyMulti="true" ma:sspId="0d2554a9-8ab4-474f-b9bc-49e76b0be35e"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1" nillable="true" ma:displayName="MediaServiceObjectDetectorVersions" ma:hidden="true" ma:indexed="true" ma:internalName="MediaServiceObjectDetectorVersions" ma:readOnly="true">
      <xsd:simpleType>
        <xsd:restriction base="dms:Text"/>
      </xsd:simpleType>
    </xsd:element>
    <xsd:element name="MediaServiceLocation" ma:index="22" nillable="true" ma:displayName="Location" ma:indexed="true" ma:internalName="MediaServiceLocation" ma:readOnly="true">
      <xsd:simpleType>
        <xsd:restriction base="dms:Text"/>
      </xsd:simpleType>
    </xsd:element>
    <xsd:element name="MediaServiceSearchProperties" ma:index="23"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dea4188-0006-42d8-bec5-7e341d7a8f70" elementFormDefault="qualified">
    <xsd:import namespace="http://schemas.microsoft.com/office/2006/documentManagement/types"/>
    <xsd:import namespace="http://schemas.microsoft.com/office/infopath/2007/PartnerControls"/>
    <xsd:element name="SharedWithUsers" ma:index="10"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1" nillable="true" ma:displayName="Shared With Details"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1728B5FE-A239-470D-A2B4-B46A8B602572}"/>
</file>

<file path=customXml/itemProps2.xml><?xml version="1.0" encoding="utf-8"?>
<ds:datastoreItem xmlns:ds="http://schemas.openxmlformats.org/officeDocument/2006/customXml" ds:itemID="{B0513519-64AB-405B-A1AC-AEF5454913D6}"/>
</file>

<file path=customXml/itemProps3.xml><?xml version="1.0" encoding="utf-8"?>
<ds:datastoreItem xmlns:ds="http://schemas.openxmlformats.org/officeDocument/2006/customXml" ds:itemID="{1BBDC52A-1114-4B14-90A9-818546689212}"/>
</file>

<file path=docProps/app.xml><?xml version="1.0" encoding="utf-8"?>
<Properties xmlns="http://schemas.openxmlformats.org/officeDocument/2006/extended-properties" xmlns:vt="http://schemas.openxmlformats.org/officeDocument/2006/docPropsVTypes">
  <Application>Microsoft Excel Online</Application>
  <Manager/>
  <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revision/>
  <dcterms:created xsi:type="dcterms:W3CDTF">2006-09-16T00:00:00Z</dcterms:created>
  <dcterms:modified xsi:type="dcterms:W3CDTF">2024-12-27T09:19:53Z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0x010100386E69486B42CF40886A70BD0C71208A</vt:lpwstr>
  </property>
</Properties>
</file>